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2期）\03 要項\大規模\支給額計算書\"/>
    </mc:Choice>
  </mc:AlternateContent>
  <xr:revisionPtr revIDLastSave="0" documentId="13_ncr:1_{D18DEC6A-F917-4744-8590-550880782DF6}" xr6:coauthVersionLast="36" xr6:coauthVersionMax="36" xr10:uidLastSave="{00000000-0000-0000-0000-000000000000}"/>
  <bookViews>
    <workbookView xWindow="0" yWindow="0" windowWidth="20490" windowHeight="7455" activeTab="1" xr2:uid="{DFFFEFA6-903C-439B-9BD0-16A620063657}"/>
  </bookViews>
  <sheets>
    <sheet name="記載例" sheetId="2" r:id="rId1"/>
    <sheet name="支給額計算書" sheetId="1" r:id="rId2"/>
  </sheets>
  <definedNames>
    <definedName name="_xlnm.Print_Area" localSheetId="0">記載例!$A$2:$AR$326</definedName>
    <definedName name="_xlnm.Print_Area" localSheetId="1">支給額計算書!$A$2:$AR$326</definedName>
    <definedName name="_xlnm.Print_Titles" localSheetId="0">記載例!$5:$9</definedName>
    <definedName name="_xlnm.Print_Titles" localSheetId="1">支給額計算書!$5:$9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319" i="1" l="1"/>
  <c r="AV315" i="1" s="1"/>
  <c r="AV311" i="1" s="1"/>
  <c r="AV307" i="1" s="1"/>
  <c r="AV303" i="1" s="1"/>
  <c r="AV299" i="1" s="1"/>
  <c r="AV295" i="1" s="1"/>
  <c r="AV291" i="1" s="1"/>
  <c r="AV287" i="1" s="1"/>
  <c r="AV283" i="1" s="1"/>
  <c r="AV279" i="1" s="1"/>
  <c r="AV275" i="1" s="1"/>
  <c r="AV271" i="1" s="1"/>
  <c r="AV267" i="1" s="1"/>
  <c r="AV263" i="1" s="1"/>
  <c r="AV319" i="2"/>
  <c r="AV315" i="2" s="1"/>
  <c r="AV311" i="2" s="1"/>
  <c r="AV307" i="2" s="1"/>
  <c r="AV303" i="2" s="1"/>
  <c r="AV299" i="2" s="1"/>
  <c r="AV295" i="2" s="1"/>
  <c r="AV291" i="2" s="1"/>
  <c r="AV287" i="2" s="1"/>
  <c r="AV283" i="2" s="1"/>
  <c r="P321" i="2" l="1"/>
  <c r="U319" i="2"/>
  <c r="O319" i="2"/>
  <c r="K319" i="2"/>
  <c r="P317" i="2"/>
  <c r="O315" i="2"/>
  <c r="K315" i="2"/>
  <c r="P313" i="2"/>
  <c r="O311" i="2"/>
  <c r="K311" i="2"/>
  <c r="P309" i="2"/>
  <c r="O307" i="2"/>
  <c r="K307" i="2"/>
  <c r="P305" i="2"/>
  <c r="O303" i="2"/>
  <c r="K303" i="2"/>
  <c r="P301" i="2"/>
  <c r="O299" i="2"/>
  <c r="K299" i="2"/>
  <c r="P297" i="2"/>
  <c r="O295" i="2"/>
  <c r="K295" i="2"/>
  <c r="P293" i="2"/>
  <c r="O291" i="2"/>
  <c r="K291" i="2"/>
  <c r="P289" i="2"/>
  <c r="O287" i="2"/>
  <c r="K287" i="2"/>
  <c r="P285" i="2"/>
  <c r="O283" i="2"/>
  <c r="K283" i="2"/>
  <c r="P281" i="2"/>
  <c r="O279" i="2"/>
  <c r="K279" i="2"/>
  <c r="P277" i="2"/>
  <c r="O275" i="2"/>
  <c r="K275" i="2"/>
  <c r="P273" i="2"/>
  <c r="O271" i="2"/>
  <c r="K271" i="2"/>
  <c r="P269" i="2"/>
  <c r="O267" i="2"/>
  <c r="K267" i="2"/>
  <c r="P265" i="2"/>
  <c r="O263" i="2"/>
  <c r="K263" i="2"/>
  <c r="P261" i="2"/>
  <c r="O259" i="2"/>
  <c r="K259" i="2"/>
  <c r="P257" i="2"/>
  <c r="O255" i="2"/>
  <c r="K255" i="2"/>
  <c r="P253" i="2"/>
  <c r="O251" i="2"/>
  <c r="K251" i="2"/>
  <c r="P249" i="2"/>
  <c r="O247" i="2"/>
  <c r="K247" i="2"/>
  <c r="P245" i="2"/>
  <c r="O243" i="2"/>
  <c r="K243" i="2"/>
  <c r="P241" i="2"/>
  <c r="O239" i="2"/>
  <c r="K239" i="2"/>
  <c r="P207" i="2"/>
  <c r="BC191" i="2"/>
  <c r="AZ191" i="2"/>
  <c r="AW191" i="2"/>
  <c r="AZ186" i="2"/>
  <c r="AL196" i="2" s="1"/>
  <c r="AW186" i="2"/>
  <c r="AW196" i="2" s="1"/>
  <c r="AJ186" i="2"/>
  <c r="AN186" i="2" s="1"/>
  <c r="BC173" i="2"/>
  <c r="AZ173" i="2"/>
  <c r="AW173" i="2" s="1"/>
  <c r="AZ168" i="2"/>
  <c r="AJ168" i="2" s="1"/>
  <c r="AW168" i="2"/>
  <c r="AN168" i="2"/>
  <c r="BC155" i="2"/>
  <c r="AZ155" i="2"/>
  <c r="AW155" i="2"/>
  <c r="AZ150" i="2"/>
  <c r="AL160" i="2" s="1"/>
  <c r="AW150" i="2"/>
  <c r="AW160" i="2" s="1"/>
  <c r="AJ150" i="2"/>
  <c r="AN150" i="2" s="1"/>
  <c r="BC136" i="2"/>
  <c r="AZ136" i="2"/>
  <c r="AW136" i="2"/>
  <c r="AZ131" i="2"/>
  <c r="AL141" i="2" s="1"/>
  <c r="AW131" i="2"/>
  <c r="AW141" i="2" s="1"/>
  <c r="AJ131" i="2"/>
  <c r="AN131" i="2" s="1"/>
  <c r="BC118" i="2"/>
  <c r="AZ118" i="2"/>
  <c r="AW118" i="2" s="1"/>
  <c r="AZ113" i="2"/>
  <c r="AJ113" i="2" s="1"/>
  <c r="AN113" i="2" s="1"/>
  <c r="AW113" i="2"/>
  <c r="AW123" i="2" s="1"/>
  <c r="BC99" i="2"/>
  <c r="AZ99" i="2"/>
  <c r="AW99" i="2"/>
  <c r="AZ94" i="2"/>
  <c r="AL104" i="2" s="1"/>
  <c r="AW94" i="2"/>
  <c r="AW104" i="2" s="1"/>
  <c r="AJ94" i="2"/>
  <c r="AN94" i="2" s="1"/>
  <c r="BC81" i="2"/>
  <c r="AZ81" i="2"/>
  <c r="AW81" i="2" s="1"/>
  <c r="AZ76" i="2"/>
  <c r="AJ76" i="2" s="1"/>
  <c r="AN76" i="2" s="1"/>
  <c r="AW76" i="2"/>
  <c r="AW86" i="2" s="1"/>
  <c r="BC63" i="2"/>
  <c r="AZ63" i="2"/>
  <c r="AW63" i="2"/>
  <c r="AZ58" i="2"/>
  <c r="AL68" i="2" s="1"/>
  <c r="AW58" i="2"/>
  <c r="AW68" i="2" s="1"/>
  <c r="AJ58" i="2"/>
  <c r="AN58" i="2" s="1"/>
  <c r="BC44" i="2"/>
  <c r="AZ44" i="2"/>
  <c r="AW44" i="2" s="1"/>
  <c r="AZ39" i="2"/>
  <c r="AJ39" i="2" s="1"/>
  <c r="AN39" i="2" s="1"/>
  <c r="AW39" i="2"/>
  <c r="BC26" i="2"/>
  <c r="AZ26" i="2"/>
  <c r="AW26" i="2" s="1"/>
  <c r="AZ21" i="2"/>
  <c r="AW21" i="2"/>
  <c r="AJ21" i="2"/>
  <c r="AN21" i="2" s="1"/>
  <c r="AW49" i="2" l="1"/>
  <c r="AL49" i="2" s="1"/>
  <c r="AW31" i="2"/>
  <c r="AL31" i="2" s="1"/>
  <c r="AJ44" i="2"/>
  <c r="AN44" i="2" s="1"/>
  <c r="AJ81" i="2"/>
  <c r="AN81" i="2" s="1"/>
  <c r="AJ118" i="2"/>
  <c r="AN118" i="2" s="1"/>
  <c r="AN191" i="2"/>
  <c r="AJ191" i="2"/>
  <c r="AJ26" i="2"/>
  <c r="AN63" i="2"/>
  <c r="AJ63" i="2"/>
  <c r="AN99" i="2"/>
  <c r="AJ99" i="2"/>
  <c r="AJ155" i="2"/>
  <c r="AN155" i="2" s="1"/>
  <c r="AL86" i="2"/>
  <c r="AL123" i="2"/>
  <c r="AJ136" i="2"/>
  <c r="AN136" i="2" s="1"/>
  <c r="AL178" i="2"/>
  <c r="AW319" i="2"/>
  <c r="X319" i="2"/>
  <c r="AW178" i="2"/>
  <c r="AA319" i="2"/>
  <c r="BC191" i="1"/>
  <c r="AZ191" i="1"/>
  <c r="AZ186" i="1"/>
  <c r="AJ186" i="1" s="1"/>
  <c r="AN186" i="1" s="1"/>
  <c r="AW186" i="1"/>
  <c r="BC173" i="1"/>
  <c r="AZ173" i="1"/>
  <c r="AW173" i="1" s="1"/>
  <c r="AZ168" i="1"/>
  <c r="AJ168" i="1" s="1"/>
  <c r="AN168" i="1" s="1"/>
  <c r="AW168" i="1"/>
  <c r="AW178" i="1" s="1"/>
  <c r="BC155" i="1"/>
  <c r="AZ155" i="1"/>
  <c r="AW155" i="1" s="1"/>
  <c r="AZ150" i="1"/>
  <c r="AJ150" i="1" s="1"/>
  <c r="AN150" i="1" s="1"/>
  <c r="AW150" i="1"/>
  <c r="AW160" i="1" s="1"/>
  <c r="BC136" i="1"/>
  <c r="AZ136" i="1"/>
  <c r="AW136" i="1" s="1"/>
  <c r="AZ131" i="1"/>
  <c r="AJ131" i="1" s="1"/>
  <c r="AN131" i="1" s="1"/>
  <c r="AW131" i="1"/>
  <c r="AW141" i="1" s="1"/>
  <c r="BC118" i="1"/>
  <c r="AZ118" i="1"/>
  <c r="AW118" i="1" s="1"/>
  <c r="AZ113" i="1"/>
  <c r="AJ113" i="1" s="1"/>
  <c r="AN113" i="1" s="1"/>
  <c r="AW113" i="1"/>
  <c r="AW123" i="1" s="1"/>
  <c r="BC99" i="1"/>
  <c r="AZ99" i="1"/>
  <c r="AW99" i="1" s="1"/>
  <c r="AZ94" i="1"/>
  <c r="AJ94" i="1" s="1"/>
  <c r="AN94" i="1" s="1"/>
  <c r="AW94" i="1"/>
  <c r="AW104" i="1" s="1"/>
  <c r="BC81" i="1"/>
  <c r="AZ81" i="1"/>
  <c r="AW81" i="1" s="1"/>
  <c r="AZ76" i="1"/>
  <c r="AJ76" i="1" s="1"/>
  <c r="AN76" i="1" s="1"/>
  <c r="AW76" i="1"/>
  <c r="AW86" i="1" s="1"/>
  <c r="BC63" i="1"/>
  <c r="AZ63" i="1"/>
  <c r="AW63" i="1" s="1"/>
  <c r="AZ58" i="1"/>
  <c r="AJ58" i="1" s="1"/>
  <c r="AN58" i="1" s="1"/>
  <c r="AW58" i="1"/>
  <c r="AW68" i="1" s="1"/>
  <c r="BC44" i="1"/>
  <c r="AZ44" i="1"/>
  <c r="AW44" i="1" s="1"/>
  <c r="AZ39" i="1"/>
  <c r="AJ39" i="1" s="1"/>
  <c r="AN39" i="1" s="1"/>
  <c r="AW39" i="1"/>
  <c r="AW49" i="1" s="1"/>
  <c r="BC26" i="1"/>
  <c r="AZ26" i="1"/>
  <c r="AW26" i="1" s="1"/>
  <c r="AZ21" i="1"/>
  <c r="AJ21" i="1" s="1"/>
  <c r="AN21" i="1" s="1"/>
  <c r="AW21" i="1"/>
  <c r="AW31" i="1" s="1"/>
  <c r="AD319" i="2" l="1"/>
  <c r="AN319" i="2" s="1"/>
  <c r="AK315" i="2"/>
  <c r="AK299" i="2"/>
  <c r="AK283" i="2"/>
  <c r="AK267" i="2"/>
  <c r="AK251" i="2"/>
  <c r="AK311" i="2"/>
  <c r="AK279" i="2"/>
  <c r="AK247" i="2"/>
  <c r="AK303" i="2"/>
  <c r="AK271" i="2"/>
  <c r="AK239" i="2"/>
  <c r="AK307" i="2"/>
  <c r="AK291" i="2"/>
  <c r="AK275" i="2"/>
  <c r="AK259" i="2"/>
  <c r="AK243" i="2"/>
  <c r="AK295" i="2"/>
  <c r="AK263" i="2"/>
  <c r="AK319" i="2"/>
  <c r="AK287" i="2"/>
  <c r="AK255" i="2"/>
  <c r="AN26" i="2"/>
  <c r="AJ173" i="2"/>
  <c r="AN173" i="2"/>
  <c r="AA315" i="2"/>
  <c r="U315" i="2"/>
  <c r="X315" i="2"/>
  <c r="AW315" i="2"/>
  <c r="AW191" i="1"/>
  <c r="AW196" i="1" s="1"/>
  <c r="AJ173" i="1"/>
  <c r="AN173" i="1" s="1"/>
  <c r="AL178" i="1"/>
  <c r="AJ155" i="1"/>
  <c r="AN155" i="1" s="1"/>
  <c r="AL160" i="1"/>
  <c r="AJ136" i="1"/>
  <c r="AN136" i="1" s="1"/>
  <c r="AL141" i="1"/>
  <c r="AJ118" i="1"/>
  <c r="AN118" i="1" s="1"/>
  <c r="AL123" i="1"/>
  <c r="AJ99" i="1"/>
  <c r="AN99" i="1" s="1"/>
  <c r="AL104" i="1"/>
  <c r="AJ81" i="1"/>
  <c r="AN81" i="1" s="1"/>
  <c r="AL86" i="1"/>
  <c r="AJ63" i="1"/>
  <c r="AN63" i="1" s="1"/>
  <c r="AL68" i="1"/>
  <c r="AJ44" i="1"/>
  <c r="AN44" i="1"/>
  <c r="AL49" i="1"/>
  <c r="AJ26" i="1"/>
  <c r="AN26" i="1" s="1"/>
  <c r="AL31" i="1"/>
  <c r="AD315" i="2" l="1"/>
  <c r="AN315" i="2" s="1"/>
  <c r="AW311" i="2"/>
  <c r="X311" i="2"/>
  <c r="U311" i="2"/>
  <c r="AA311" i="2"/>
  <c r="AL196" i="1"/>
  <c r="AJ191" i="1"/>
  <c r="AN191" i="1" s="1"/>
  <c r="AD311" i="2" l="1"/>
  <c r="AN311" i="2" s="1"/>
  <c r="AA307" i="2"/>
  <c r="U307" i="2"/>
  <c r="AW307" i="2"/>
  <c r="X307" i="2"/>
  <c r="AN319" i="1"/>
  <c r="AN311" i="1"/>
  <c r="AN307" i="1"/>
  <c r="AN303" i="1"/>
  <c r="AN299" i="1"/>
  <c r="AN295" i="1"/>
  <c r="AN291" i="1"/>
  <c r="AN287" i="1"/>
  <c r="AN283" i="1"/>
  <c r="AN279" i="1"/>
  <c r="AN275" i="1"/>
  <c r="AN271" i="1"/>
  <c r="AN267" i="1"/>
  <c r="AN263" i="1"/>
  <c r="AN259" i="1"/>
  <c r="AN255" i="1"/>
  <c r="AN251" i="1"/>
  <c r="AN247" i="1"/>
  <c r="P301" i="1"/>
  <c r="O299" i="1"/>
  <c r="K299" i="1"/>
  <c r="P297" i="1"/>
  <c r="O295" i="1"/>
  <c r="K295" i="1"/>
  <c r="P293" i="1"/>
  <c r="O291" i="1"/>
  <c r="K291" i="1"/>
  <c r="P289" i="1"/>
  <c r="O287" i="1"/>
  <c r="K287" i="1"/>
  <c r="AD307" i="2" l="1"/>
  <c r="AN307" i="2" s="1"/>
  <c r="AW303" i="2"/>
  <c r="X303" i="2"/>
  <c r="AA303" i="2"/>
  <c r="U303" i="2"/>
  <c r="K239" i="1"/>
  <c r="AA299" i="2" l="1"/>
  <c r="U299" i="2"/>
  <c r="X299" i="2"/>
  <c r="AW299" i="2"/>
  <c r="AD303" i="2"/>
  <c r="AN303" i="2" s="1"/>
  <c r="AA283" i="2"/>
  <c r="U283" i="2"/>
  <c r="X283" i="2"/>
  <c r="AV279" i="2"/>
  <c r="AW283" i="2"/>
  <c r="P321" i="1"/>
  <c r="O319" i="1"/>
  <c r="K319" i="1"/>
  <c r="P317" i="1"/>
  <c r="O315" i="1"/>
  <c r="K315" i="1"/>
  <c r="P313" i="1"/>
  <c r="O311" i="1"/>
  <c r="K311" i="1"/>
  <c r="P309" i="1"/>
  <c r="O307" i="1"/>
  <c r="K307" i="1"/>
  <c r="P305" i="1"/>
  <c r="O303" i="1"/>
  <c r="K303" i="1"/>
  <c r="P285" i="1"/>
  <c r="O283" i="1"/>
  <c r="K283" i="1"/>
  <c r="P281" i="1"/>
  <c r="O279" i="1"/>
  <c r="K279" i="1"/>
  <c r="P277" i="1"/>
  <c r="O275" i="1"/>
  <c r="K275" i="1"/>
  <c r="P273" i="1"/>
  <c r="O271" i="1"/>
  <c r="K271" i="1"/>
  <c r="P269" i="1"/>
  <c r="O267" i="1"/>
  <c r="K267" i="1"/>
  <c r="P265" i="1"/>
  <c r="O263" i="1"/>
  <c r="K263" i="1"/>
  <c r="P261" i="1"/>
  <c r="O259" i="1"/>
  <c r="K259" i="1"/>
  <c r="P257" i="1"/>
  <c r="O255" i="1"/>
  <c r="K255" i="1"/>
  <c r="P253" i="1"/>
  <c r="O251" i="1"/>
  <c r="K251" i="1"/>
  <c r="P249" i="1"/>
  <c r="O247" i="1"/>
  <c r="K247" i="1"/>
  <c r="P245" i="1"/>
  <c r="O243" i="1"/>
  <c r="K243" i="1"/>
  <c r="P241" i="1"/>
  <c r="O239" i="1"/>
  <c r="P207" i="1"/>
  <c r="AD283" i="2" l="1"/>
  <c r="AN283" i="2" s="1"/>
  <c r="AD299" i="2"/>
  <c r="AN299" i="2" s="1"/>
  <c r="AW279" i="2"/>
  <c r="X279" i="2"/>
  <c r="AV275" i="2"/>
  <c r="U279" i="2"/>
  <c r="AA279" i="2"/>
  <c r="AW295" i="2"/>
  <c r="X295" i="2"/>
  <c r="U295" i="2"/>
  <c r="AA295" i="2"/>
  <c r="AA319" i="1"/>
  <c r="U319" i="1"/>
  <c r="X319" i="1"/>
  <c r="AW319" i="1"/>
  <c r="AD279" i="2" l="1"/>
  <c r="AN279" i="2" s="1"/>
  <c r="AA291" i="2"/>
  <c r="U291" i="2"/>
  <c r="AW291" i="2"/>
  <c r="X291" i="2"/>
  <c r="AD295" i="2"/>
  <c r="AN295" i="2" s="1"/>
  <c r="AA275" i="2"/>
  <c r="U275" i="2"/>
  <c r="AW275" i="2"/>
  <c r="X275" i="2"/>
  <c r="AV271" i="2"/>
  <c r="AD319" i="1"/>
  <c r="AA315" i="1"/>
  <c r="U315" i="1"/>
  <c r="X315" i="1"/>
  <c r="AK307" i="1"/>
  <c r="AK319" i="1"/>
  <c r="AK311" i="1"/>
  <c r="AK303" i="1"/>
  <c r="AK295" i="1"/>
  <c r="AK287" i="1"/>
  <c r="AK279" i="1"/>
  <c r="AK271" i="1"/>
  <c r="AK263" i="1"/>
  <c r="AK255" i="1"/>
  <c r="AK247" i="1"/>
  <c r="AK239" i="1"/>
  <c r="AK315" i="1"/>
  <c r="AK299" i="1"/>
  <c r="AK291" i="1"/>
  <c r="AK283" i="1"/>
  <c r="AK275" i="1"/>
  <c r="AK267" i="1"/>
  <c r="AK259" i="1"/>
  <c r="AK251" i="1"/>
  <c r="AK243" i="1"/>
  <c r="AW315" i="1"/>
  <c r="AD275" i="2" l="1"/>
  <c r="AN275" i="2" s="1"/>
  <c r="AD291" i="2"/>
  <c r="AN291" i="2" s="1"/>
  <c r="AW271" i="2"/>
  <c r="X271" i="2"/>
  <c r="AV267" i="2"/>
  <c r="AA271" i="2"/>
  <c r="U271" i="2"/>
  <c r="AW287" i="2"/>
  <c r="X287" i="2"/>
  <c r="AA287" i="2"/>
  <c r="U287" i="2"/>
  <c r="AD315" i="1"/>
  <c r="AN315" i="1"/>
  <c r="X311" i="1"/>
  <c r="AA311" i="1"/>
  <c r="U311" i="1"/>
  <c r="AW311" i="1"/>
  <c r="AD287" i="2" l="1"/>
  <c r="AN287" i="2" s="1"/>
  <c r="AD271" i="2"/>
  <c r="AN271" i="2" s="1"/>
  <c r="AA267" i="2"/>
  <c r="U267" i="2"/>
  <c r="X267" i="2"/>
  <c r="AV263" i="2"/>
  <c r="AW267" i="2"/>
  <c r="AD311" i="1"/>
  <c r="AA307" i="1"/>
  <c r="U307" i="1"/>
  <c r="X307" i="1"/>
  <c r="AW307" i="1"/>
  <c r="AD267" i="2" l="1"/>
  <c r="AN267" i="2" s="1"/>
  <c r="AW263" i="2"/>
  <c r="X263" i="2"/>
  <c r="AV259" i="2"/>
  <c r="U263" i="2"/>
  <c r="AA263" i="2"/>
  <c r="AD307" i="1"/>
  <c r="X303" i="1"/>
  <c r="AA303" i="1"/>
  <c r="U303" i="1"/>
  <c r="AW303" i="1"/>
  <c r="AD263" i="2" l="1"/>
  <c r="AN263" i="2" s="1"/>
  <c r="AA259" i="2"/>
  <c r="U259" i="2"/>
  <c r="AW259" i="2"/>
  <c r="X259" i="2"/>
  <c r="AV255" i="2"/>
  <c r="AW299" i="1"/>
  <c r="AA283" i="1"/>
  <c r="U283" i="1"/>
  <c r="X283" i="1"/>
  <c r="AA299" i="1"/>
  <c r="U299" i="1"/>
  <c r="X299" i="1"/>
  <c r="X295" i="1"/>
  <c r="AA295" i="1"/>
  <c r="U295" i="1"/>
  <c r="AD303" i="1"/>
  <c r="AW295" i="1"/>
  <c r="AW283" i="1"/>
  <c r="AD259" i="2" l="1"/>
  <c r="AN259" i="2" s="1"/>
  <c r="AW255" i="2"/>
  <c r="X255" i="2"/>
  <c r="AV251" i="2"/>
  <c r="AA255" i="2"/>
  <c r="U255" i="2"/>
  <c r="AD283" i="1"/>
  <c r="AA291" i="1"/>
  <c r="U291" i="1"/>
  <c r="X291" i="1"/>
  <c r="X279" i="1"/>
  <c r="AA279" i="1"/>
  <c r="U279" i="1"/>
  <c r="AD295" i="1"/>
  <c r="AD299" i="1"/>
  <c r="AW291" i="1"/>
  <c r="AW279" i="1"/>
  <c r="AD255" i="2" l="1"/>
  <c r="AN255" i="2" s="1"/>
  <c r="AA251" i="2"/>
  <c r="U251" i="2"/>
  <c r="X251" i="2"/>
  <c r="AV247" i="2"/>
  <c r="AW251" i="2"/>
  <c r="AD279" i="1"/>
  <c r="AD291" i="1"/>
  <c r="X287" i="1"/>
  <c r="AA287" i="1"/>
  <c r="U287" i="1"/>
  <c r="AA275" i="1"/>
  <c r="U275" i="1"/>
  <c r="X275" i="1"/>
  <c r="AW287" i="1"/>
  <c r="AW275" i="1"/>
  <c r="AD251" i="2" l="1"/>
  <c r="AN251" i="2" s="1"/>
  <c r="AW247" i="2"/>
  <c r="X247" i="2"/>
  <c r="AV243" i="2"/>
  <c r="U247" i="2"/>
  <c r="AA247" i="2"/>
  <c r="X271" i="1"/>
  <c r="AA271" i="1"/>
  <c r="U271" i="1"/>
  <c r="AD275" i="1"/>
  <c r="AD287" i="1"/>
  <c r="AW271" i="1"/>
  <c r="AD247" i="2" l="1"/>
  <c r="AN247" i="2" s="1"/>
  <c r="AA243" i="2"/>
  <c r="U243" i="2"/>
  <c r="AW243" i="2"/>
  <c r="X243" i="2"/>
  <c r="AV239" i="2"/>
  <c r="AA267" i="1"/>
  <c r="U267" i="1"/>
  <c r="X267" i="1"/>
  <c r="AD271" i="1"/>
  <c r="AW267" i="1"/>
  <c r="AD243" i="2" l="1"/>
  <c r="AN243" i="2" s="1"/>
  <c r="AW239" i="2"/>
  <c r="X239" i="2"/>
  <c r="AA239" i="2"/>
  <c r="U239" i="2"/>
  <c r="AD267" i="1"/>
  <c r="X263" i="1"/>
  <c r="AA263" i="1"/>
  <c r="U263" i="1"/>
  <c r="AW263" i="1"/>
  <c r="AV259" i="1"/>
  <c r="AD239" i="2" l="1"/>
  <c r="AN239" i="2" s="1"/>
  <c r="AK323" i="2" s="1"/>
  <c r="AA259" i="1"/>
  <c r="U259" i="1"/>
  <c r="X259" i="1"/>
  <c r="AD263" i="1"/>
  <c r="AW259" i="1"/>
  <c r="AV255" i="1"/>
  <c r="AD259" i="1" l="1"/>
  <c r="X255" i="1"/>
  <c r="AA255" i="1"/>
  <c r="U255" i="1"/>
  <c r="AV251" i="1"/>
  <c r="AW255" i="1"/>
  <c r="AD255" i="1" l="1"/>
  <c r="AA251" i="1"/>
  <c r="U251" i="1"/>
  <c r="X251" i="1"/>
  <c r="AW251" i="1"/>
  <c r="AV247" i="1"/>
  <c r="AD251" i="1" l="1"/>
  <c r="X247" i="1"/>
  <c r="AA247" i="1"/>
  <c r="U247" i="1"/>
  <c r="AW247" i="1"/>
  <c r="AV243" i="1"/>
  <c r="AD247" i="1" l="1"/>
  <c r="X243" i="1"/>
  <c r="AA243" i="1"/>
  <c r="U243" i="1"/>
  <c r="AW243" i="1"/>
  <c r="AV239" i="1"/>
  <c r="AD243" i="1" l="1"/>
  <c r="AN243" i="1" s="1"/>
  <c r="X239" i="1"/>
  <c r="AA239" i="1"/>
  <c r="U239" i="1"/>
  <c r="AW239" i="1"/>
  <c r="AD239" i="1" l="1"/>
  <c r="AN239" i="1" l="1"/>
  <c r="AK323" i="1" s="1"/>
</calcChain>
</file>

<file path=xl/sharedStrings.xml><?xml version="1.0" encoding="utf-8"?>
<sst xmlns="http://schemas.openxmlformats.org/spreadsheetml/2006/main" count="1461" uniqueCount="140">
  <si>
    <t>・通常時及び時短要請期間中の営業時間を記入してください。</t>
    <rPh sb="1" eb="3">
      <t>ツウジョウ</t>
    </rPh>
    <rPh sb="3" eb="4">
      <t>ジ</t>
    </rPh>
    <rPh sb="4" eb="5">
      <t>オヨ</t>
    </rPh>
    <rPh sb="6" eb="8">
      <t>ジタン</t>
    </rPh>
    <rPh sb="8" eb="10">
      <t>ヨウセイ</t>
    </rPh>
    <rPh sb="10" eb="13">
      <t>キカンチュウ</t>
    </rPh>
    <rPh sb="14" eb="16">
      <t>エイギョウ</t>
    </rPh>
    <rPh sb="16" eb="18">
      <t>ジカン</t>
    </rPh>
    <rPh sb="19" eb="21">
      <t>キニュウ</t>
    </rPh>
    <phoneticPr fontId="3"/>
  </si>
  <si>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3"/>
  </si>
  <si>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3"/>
  </si>
  <si>
    <t>パターン1</t>
    <phoneticPr fontId="3"/>
  </si>
  <si>
    <t>＜計算用分数換算＞※入力しないでください</t>
    <rPh sb="1" eb="4">
      <t>ケイサンヨウ</t>
    </rPh>
    <rPh sb="10" eb="12">
      <t>ニュウリョク</t>
    </rPh>
    <phoneticPr fontId="3"/>
  </si>
  <si>
    <t>[通常時]　</t>
    <rPh sb="1" eb="3">
      <t>ツウジョウ</t>
    </rPh>
    <rPh sb="3" eb="4">
      <t>ジ</t>
    </rPh>
    <phoneticPr fontId="3"/>
  </si>
  <si>
    <t>[通常時の営業時間数]　</t>
    <rPh sb="1" eb="3">
      <t>ツウジョウ</t>
    </rPh>
    <rPh sb="3" eb="4">
      <t>ジ</t>
    </rPh>
    <rPh sb="5" eb="7">
      <t>エイギョウ</t>
    </rPh>
    <rPh sb="7" eb="10">
      <t>ジカンスウ</t>
    </rPh>
    <phoneticPr fontId="3"/>
  </si>
  <si>
    <t>営業終了時間</t>
    <rPh sb="0" eb="2">
      <t>エイギョウ</t>
    </rPh>
    <rPh sb="2" eb="4">
      <t>シュウリョウ</t>
    </rPh>
    <rPh sb="4" eb="6">
      <t>ジカン</t>
    </rPh>
    <phoneticPr fontId="3"/>
  </si>
  <si>
    <t>営業時間</t>
    <rPh sb="0" eb="2">
      <t>エイギョウ</t>
    </rPh>
    <rPh sb="2" eb="4">
      <t>ジカン</t>
    </rPh>
    <phoneticPr fontId="3"/>
  </si>
  <si>
    <t>開始</t>
    <rPh sb="0" eb="2">
      <t>カイシ</t>
    </rPh>
    <phoneticPr fontId="3"/>
  </si>
  <si>
    <t>時</t>
    <rPh sb="0" eb="1">
      <t>ジ</t>
    </rPh>
    <phoneticPr fontId="3"/>
  </si>
  <si>
    <t>分</t>
    <rPh sb="0" eb="1">
      <t>フン</t>
    </rPh>
    <phoneticPr fontId="3"/>
  </si>
  <si>
    <t>～</t>
    <phoneticPr fontId="3"/>
  </si>
  <si>
    <t>終了</t>
    <rPh sb="0" eb="2">
      <t>シュウリョウ</t>
    </rPh>
    <phoneticPr fontId="3"/>
  </si>
  <si>
    <t>営業時間数
Ｘⅰ</t>
    <rPh sb="0" eb="2">
      <t>エイギョウ</t>
    </rPh>
    <rPh sb="2" eb="4">
      <t>ジカン</t>
    </rPh>
    <rPh sb="4" eb="5">
      <t>カズ</t>
    </rPh>
    <phoneticPr fontId="3"/>
  </si>
  <si>
    <t>時間</t>
    <rPh sb="0" eb="1">
      <t>ジ</t>
    </rPh>
    <rPh sb="1" eb="2">
      <t>アイダ</t>
    </rPh>
    <phoneticPr fontId="3"/>
  </si>
  <si>
    <t>①</t>
    <phoneticPr fontId="3"/>
  </si>
  <si>
    <t>Ａ</t>
    <phoneticPr fontId="3"/>
  </si>
  <si>
    <t>※自動入力</t>
    <rPh sb="1" eb="3">
      <t>ジドウ</t>
    </rPh>
    <rPh sb="3" eb="5">
      <t>ニュウリョク</t>
    </rPh>
    <phoneticPr fontId="3"/>
  </si>
  <si>
    <t>計算上の</t>
    <rPh sb="0" eb="3">
      <t>ケイサンジョウ</t>
    </rPh>
    <phoneticPr fontId="3"/>
  </si>
  <si>
    <t>実際の</t>
    <phoneticPr fontId="3"/>
  </si>
  <si>
    <t>[終了時間の短縮]　</t>
    <rPh sb="1" eb="3">
      <t>シュウリョウ</t>
    </rPh>
    <rPh sb="3" eb="5">
      <t>ジカン</t>
    </rPh>
    <rPh sb="6" eb="8">
      <t>タンシュク</t>
    </rPh>
    <phoneticPr fontId="3"/>
  </si>
  <si>
    <t>終了時間</t>
    <phoneticPr fontId="3"/>
  </si>
  <si>
    <t>終了時間</t>
    <rPh sb="0" eb="2">
      <t>シュウリョウ</t>
    </rPh>
    <rPh sb="2" eb="4">
      <t>ジカン</t>
    </rPh>
    <phoneticPr fontId="3"/>
  </si>
  <si>
    <t>短縮時間
Ｙⅰ（*2）</t>
    <rPh sb="0" eb="2">
      <t>タンシュク</t>
    </rPh>
    <rPh sb="2" eb="4">
      <t>ジカン</t>
    </rPh>
    <phoneticPr fontId="3"/>
  </si>
  <si>
    <t>②</t>
    <phoneticPr fontId="3"/>
  </si>
  <si>
    <t>②'</t>
    <phoneticPr fontId="3"/>
  </si>
  <si>
    <t>②"</t>
    <phoneticPr fontId="3"/>
  </si>
  <si>
    <t>※②'と②"いずれか大きい方</t>
    <rPh sb="10" eb="11">
      <t>オオ</t>
    </rPh>
    <rPh sb="13" eb="14">
      <t>ホウ</t>
    </rPh>
    <phoneticPr fontId="3"/>
  </si>
  <si>
    <t>※20時又は21時を超える場合は</t>
    <rPh sb="3" eb="4">
      <t>ジ</t>
    </rPh>
    <rPh sb="4" eb="5">
      <t>マタ</t>
    </rPh>
    <rPh sb="8" eb="9">
      <t>ジ</t>
    </rPh>
    <rPh sb="10" eb="11">
      <t>コ</t>
    </rPh>
    <rPh sb="13" eb="15">
      <t>バアイ</t>
    </rPh>
    <phoneticPr fontId="3"/>
  </si>
  <si>
    <t>[時短比率]　</t>
    <rPh sb="1" eb="3">
      <t>ジタン</t>
    </rPh>
    <rPh sb="3" eb="5">
      <t>ヒリツ</t>
    </rPh>
    <phoneticPr fontId="3"/>
  </si>
  <si>
    <t>短縮時間</t>
    <rPh sb="0" eb="2">
      <t>タンシュク</t>
    </rPh>
    <rPh sb="2" eb="4">
      <t>ジカン</t>
    </rPh>
    <phoneticPr fontId="3"/>
  </si>
  <si>
    <t>　短縮時間なし</t>
    <rPh sb="1" eb="3">
      <t>タンシュク</t>
    </rPh>
    <rPh sb="3" eb="5">
      <t>ジカン</t>
    </rPh>
    <phoneticPr fontId="3"/>
  </si>
  <si>
    <t>時短比率
Ｚⅰ＝Ｙⅰ/Ｘⅰ</t>
    <rPh sb="0" eb="2">
      <t>ジタン</t>
    </rPh>
    <rPh sb="2" eb="4">
      <t>ヒリツ</t>
    </rPh>
    <phoneticPr fontId="3"/>
  </si>
  <si>
    <t>Ｂ</t>
    <phoneticPr fontId="3"/>
  </si>
  <si>
    <t>①－②</t>
    <phoneticPr fontId="3"/>
  </si>
  <si>
    <t>※少数点第４位切上</t>
    <rPh sb="1" eb="3">
      <t>ショウスウ</t>
    </rPh>
    <rPh sb="3" eb="4">
      <t>テン</t>
    </rPh>
    <rPh sb="4" eb="5">
      <t>ダイ</t>
    </rPh>
    <rPh sb="6" eb="7">
      <t>イ</t>
    </rPh>
    <rPh sb="7" eb="8">
      <t>キ</t>
    </rPh>
    <rPh sb="8" eb="9">
      <t>ア</t>
    </rPh>
    <phoneticPr fontId="3"/>
  </si>
  <si>
    <t>パターン2</t>
    <phoneticPr fontId="3"/>
  </si>
  <si>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3"/>
  </si>
  <si>
    <t>パターン3</t>
    <phoneticPr fontId="3"/>
  </si>
  <si>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3"/>
  </si>
  <si>
    <t>パターン4</t>
    <phoneticPr fontId="3"/>
  </si>
  <si>
    <t>パターン5</t>
    <phoneticPr fontId="3"/>
  </si>
  <si>
    <t>パターン6</t>
    <phoneticPr fontId="3"/>
  </si>
  <si>
    <t>パターン7</t>
    <phoneticPr fontId="3"/>
  </si>
  <si>
    <t>パターン8</t>
    <phoneticPr fontId="3"/>
  </si>
  <si>
    <t>パターン9</t>
    <phoneticPr fontId="3"/>
  </si>
  <si>
    <t>パターン10</t>
    <phoneticPr fontId="3"/>
  </si>
  <si>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3"/>
  </si>
  <si>
    <t>＜協力金の考え方＞</t>
    <rPh sb="1" eb="4">
      <t>キョウリョクキン</t>
    </rPh>
    <rPh sb="5" eb="6">
      <t>カンガ</t>
    </rPh>
    <rPh sb="7" eb="8">
      <t>カタ</t>
    </rPh>
    <phoneticPr fontId="3"/>
  </si>
  <si>
    <t>区　分</t>
    <rPh sb="0" eb="1">
      <t>ク</t>
    </rPh>
    <rPh sb="2" eb="3">
      <t>ブン</t>
    </rPh>
    <phoneticPr fontId="3"/>
  </si>
  <si>
    <t>計算方法</t>
    <rPh sb="0" eb="2">
      <t>ケイサン</t>
    </rPh>
    <rPh sb="2" eb="4">
      <t>ホウホウ</t>
    </rPh>
    <phoneticPr fontId="3"/>
  </si>
  <si>
    <t>一日あたり支給額</t>
    <rPh sb="0" eb="2">
      <t>イチニチ</t>
    </rPh>
    <rPh sb="5" eb="7">
      <t>シキュウ</t>
    </rPh>
    <rPh sb="7" eb="8">
      <t>ガク</t>
    </rPh>
    <phoneticPr fontId="3"/>
  </si>
  <si>
    <t>自己利用部分の
休業面積</t>
    <rPh sb="0" eb="2">
      <t>ジコ</t>
    </rPh>
    <rPh sb="2" eb="4">
      <t>リヨウ</t>
    </rPh>
    <rPh sb="4" eb="6">
      <t>ブブン</t>
    </rPh>
    <rPh sb="8" eb="9">
      <t>キュウ</t>
    </rPh>
    <rPh sb="9" eb="10">
      <t>ゴウ</t>
    </rPh>
    <rPh sb="10" eb="11">
      <t>メン</t>
    </rPh>
    <rPh sb="11" eb="12">
      <t>セキ</t>
    </rPh>
    <phoneticPr fontId="3"/>
  </si>
  <si>
    <t>（</t>
    <phoneticPr fontId="3"/>
  </si>
  <si>
    <t>休業面積</t>
    <rPh sb="0" eb="2">
      <t>キュウギョウ</t>
    </rPh>
    <rPh sb="2" eb="4">
      <t>メンセキ</t>
    </rPh>
    <phoneticPr fontId="3"/>
  </si>
  <si>
    <t>－</t>
    <phoneticPr fontId="3"/>
  </si>
  <si>
    <t>㎡）</t>
    <phoneticPr fontId="3"/>
  </si>
  <si>
    <t>÷</t>
    <phoneticPr fontId="3"/>
  </si>
  <si>
    <t>㎡＝</t>
    <phoneticPr fontId="3"/>
  </si>
  <si>
    <r>
      <t>加算</t>
    </r>
    <r>
      <rPr>
        <sz val="16"/>
        <rFont val="ＭＳ ゴシック"/>
        <family val="3"/>
        <charset val="128"/>
      </rPr>
      <t>単位</t>
    </r>
    <rPh sb="0" eb="2">
      <t>カサン</t>
    </rPh>
    <rPh sb="2" eb="4">
      <t>タンイ</t>
    </rPh>
    <phoneticPr fontId="3"/>
  </si>
  <si>
    <t>※少数点以下切捨</t>
    <rPh sb="1" eb="3">
      <t>ショウスウ</t>
    </rPh>
    <rPh sb="3" eb="4">
      <t>テン</t>
    </rPh>
    <rPh sb="4" eb="6">
      <t>イカ</t>
    </rPh>
    <rPh sb="6" eb="7">
      <t>キ</t>
    </rPh>
    <rPh sb="7" eb="8">
      <t>ス</t>
    </rPh>
    <phoneticPr fontId="3"/>
  </si>
  <si>
    <t>万円＋</t>
    <rPh sb="0" eb="1">
      <t>マン</t>
    </rPh>
    <rPh sb="1" eb="2">
      <t>エン</t>
    </rPh>
    <phoneticPr fontId="3"/>
  </si>
  <si>
    <t>×</t>
    <phoneticPr fontId="3"/>
  </si>
  <si>
    <t>万円＝</t>
    <rPh sb="0" eb="1">
      <t>マン</t>
    </rPh>
    <rPh sb="1" eb="2">
      <t>エン</t>
    </rPh>
    <phoneticPr fontId="3"/>
  </si>
  <si>
    <t>万円</t>
    <rPh sb="0" eb="2">
      <t>マンエン</t>
    </rPh>
    <phoneticPr fontId="3"/>
  </si>
  <si>
    <t>※基礎額</t>
    <rPh sb="1" eb="3">
      <t>キソ</t>
    </rPh>
    <rPh sb="3" eb="4">
      <t>ガク</t>
    </rPh>
    <phoneticPr fontId="3"/>
  </si>
  <si>
    <t>テナント等数</t>
    <rPh sb="4" eb="5">
      <t>トウ</t>
    </rPh>
    <rPh sb="5" eb="6">
      <t>スウ</t>
    </rPh>
    <phoneticPr fontId="3"/>
  </si>
  <si>
    <t>Ａ＋Ｂ＋Ｃ</t>
    <phoneticPr fontId="3"/>
  </si>
  <si>
    <t>テナント等店舗数</t>
    <rPh sb="4" eb="5">
      <t>トウ</t>
    </rPh>
    <rPh sb="5" eb="7">
      <t>テンポ</t>
    </rPh>
    <rPh sb="7" eb="8">
      <t>スウ</t>
    </rPh>
    <phoneticPr fontId="3"/>
  </si>
  <si>
    <t>※10店舗以上の場合のみ</t>
    <rPh sb="3" eb="5">
      <t>テンポ</t>
    </rPh>
    <rPh sb="5" eb="7">
      <t>イジョウ</t>
    </rPh>
    <rPh sb="8" eb="10">
      <t>バアイ</t>
    </rPh>
    <phoneticPr fontId="3"/>
  </si>
  <si>
    <t>特定百貨店等店舗数</t>
    <rPh sb="0" eb="2">
      <t>トクテイ</t>
    </rPh>
    <rPh sb="2" eb="5">
      <t>ヒャッカテン</t>
    </rPh>
    <rPh sb="5" eb="6">
      <t>トウ</t>
    </rPh>
    <rPh sb="6" eb="9">
      <t>テンポスウ</t>
    </rPh>
    <phoneticPr fontId="3"/>
  </si>
  <si>
    <t>特定百貨店店舗数</t>
    <rPh sb="0" eb="2">
      <t>トクテイ</t>
    </rPh>
    <rPh sb="2" eb="5">
      <t>ヒャッカテン</t>
    </rPh>
    <rPh sb="5" eb="7">
      <t>テンポ</t>
    </rPh>
    <rPh sb="7" eb="8">
      <t>スウ</t>
    </rPh>
    <phoneticPr fontId="3"/>
  </si>
  <si>
    <t>Ｃ</t>
    <phoneticPr fontId="3"/>
  </si>
  <si>
    <t>※時短要請対象期間は時短比率を乗じる</t>
    <rPh sb="1" eb="3">
      <t>ジタン</t>
    </rPh>
    <rPh sb="3" eb="5">
      <t>ヨウセイ</t>
    </rPh>
    <rPh sb="5" eb="7">
      <t>タイショウ</t>
    </rPh>
    <rPh sb="7" eb="9">
      <t>キカン</t>
    </rPh>
    <rPh sb="10" eb="12">
      <t>ジタン</t>
    </rPh>
    <rPh sb="12" eb="14">
      <t>ヒリツ</t>
    </rPh>
    <rPh sb="15" eb="16">
      <t>ジョウ</t>
    </rPh>
    <phoneticPr fontId="3"/>
  </si>
  <si>
    <t>〔計算変数入力項目〕</t>
    <rPh sb="1" eb="3">
      <t>ケイサン</t>
    </rPh>
    <rPh sb="3" eb="5">
      <t>ヘンスウ</t>
    </rPh>
    <rPh sb="5" eb="7">
      <t>ニュウリョク</t>
    </rPh>
    <rPh sb="7" eb="9">
      <t>コウモク</t>
    </rPh>
    <phoneticPr fontId="3"/>
  </si>
  <si>
    <t>㎡</t>
    <phoneticPr fontId="3"/>
  </si>
  <si>
    <t>自己利用部分（施設運営事業者自らが一般消費者向けに直接サービスを提供している部分）のうち、要請に応じて休業または時短営業を行っている部分の面積
（テナント店舗、特定百貨店店舗、飲食店として協力金の支給を受ける店舗の面積などは含みません。）</t>
    <rPh sb="0" eb="6">
      <t>ジコリヨウブブン</t>
    </rPh>
    <rPh sb="7" eb="9">
      <t>シセツ</t>
    </rPh>
    <rPh sb="9" eb="11">
      <t>ウンエイ</t>
    </rPh>
    <rPh sb="11" eb="14">
      <t>ジギョウシャ</t>
    </rPh>
    <rPh sb="14" eb="15">
      <t>ミズカ</t>
    </rPh>
    <rPh sb="17" eb="19">
      <t>イッパン</t>
    </rPh>
    <rPh sb="19" eb="22">
      <t>ショウヒシャ</t>
    </rPh>
    <rPh sb="22" eb="23">
      <t>ム</t>
    </rPh>
    <rPh sb="25" eb="27">
      <t>チョクセツ</t>
    </rPh>
    <rPh sb="32" eb="34">
      <t>テイキョウ</t>
    </rPh>
    <rPh sb="33" eb="34">
      <t>キョウ</t>
    </rPh>
    <rPh sb="38" eb="40">
      <t>ブブン</t>
    </rPh>
    <rPh sb="77" eb="79">
      <t>テンポ</t>
    </rPh>
    <rPh sb="80" eb="87">
      <t>トクテイヒャッカテンテンポ</t>
    </rPh>
    <rPh sb="88" eb="91">
      <t>インショクテン</t>
    </rPh>
    <rPh sb="94" eb="97">
      <t>キョウリョクキン</t>
    </rPh>
    <rPh sb="98" eb="100">
      <t>シキュウ</t>
    </rPh>
    <rPh sb="101" eb="102">
      <t>ウ</t>
    </rPh>
    <rPh sb="104" eb="106">
      <t>テンポ</t>
    </rPh>
    <rPh sb="107" eb="109">
      <t>メンセキ</t>
    </rPh>
    <rPh sb="112" eb="113">
      <t>フク</t>
    </rPh>
    <phoneticPr fontId="3"/>
  </si>
  <si>
    <t>テナント店舗等の数</t>
    <rPh sb="4" eb="6">
      <t>テンポ</t>
    </rPh>
    <rPh sb="6" eb="7">
      <t>トウ</t>
    </rPh>
    <rPh sb="8" eb="9">
      <t>スウ</t>
    </rPh>
    <phoneticPr fontId="3"/>
  </si>
  <si>
    <t>店舗</t>
    <rPh sb="0" eb="2">
      <t>テンポ</t>
    </rPh>
    <phoneticPr fontId="3"/>
  </si>
  <si>
    <t>店舗数が日によって異なる場合は、下表の「テナント等店舗数」欄に直接店舗数を入力してください。</t>
    <rPh sb="0" eb="2">
      <t>テンポ</t>
    </rPh>
    <rPh sb="2" eb="3">
      <t>スウ</t>
    </rPh>
    <rPh sb="4" eb="5">
      <t>ヒ</t>
    </rPh>
    <rPh sb="9" eb="10">
      <t>コト</t>
    </rPh>
    <rPh sb="12" eb="14">
      <t>バアイ</t>
    </rPh>
    <rPh sb="16" eb="18">
      <t>カヒョウ</t>
    </rPh>
    <rPh sb="24" eb="25">
      <t>トウ</t>
    </rPh>
    <rPh sb="25" eb="28">
      <t>テンポスウ</t>
    </rPh>
    <rPh sb="29" eb="30">
      <t>ラン</t>
    </rPh>
    <rPh sb="31" eb="33">
      <t>チョクセツ</t>
    </rPh>
    <rPh sb="33" eb="36">
      <t>テンポスウ</t>
    </rPh>
    <rPh sb="37" eb="39">
      <t>ニュウリョク</t>
    </rPh>
    <phoneticPr fontId="3"/>
  </si>
  <si>
    <t>うち特定百貨店店舗数</t>
    <rPh sb="2" eb="9">
      <t>トクテイヒャッカテンテンポ</t>
    </rPh>
    <rPh sb="9" eb="10">
      <t>スウ</t>
    </rPh>
    <phoneticPr fontId="3"/>
  </si>
  <si>
    <t>＜協力金額＞</t>
    <rPh sb="1" eb="3">
      <t>キョウリョク</t>
    </rPh>
    <rPh sb="3" eb="5">
      <t>キンガク</t>
    </rPh>
    <phoneticPr fontId="3"/>
  </si>
  <si>
    <t>・</t>
    <phoneticPr fontId="3"/>
  </si>
  <si>
    <t>下表の太枠部分に必要事項を記入してください。</t>
    <rPh sb="0" eb="2">
      <t>カヒョウ</t>
    </rPh>
    <rPh sb="3" eb="5">
      <t>フトワク</t>
    </rPh>
    <rPh sb="5" eb="7">
      <t>ブブン</t>
    </rPh>
    <rPh sb="8" eb="10">
      <t>ヒツヨウ</t>
    </rPh>
    <rPh sb="10" eb="12">
      <t>ジコウ</t>
    </rPh>
    <rPh sb="13" eb="15">
      <t>キニュウ</t>
    </rPh>
    <phoneticPr fontId="3"/>
  </si>
  <si>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3"/>
  </si>
  <si>
    <t>※入力しないでください</t>
    <rPh sb="1" eb="3">
      <t>ニュウリョク</t>
    </rPh>
    <phoneticPr fontId="3"/>
  </si>
  <si>
    <t>月日</t>
    <rPh sb="0" eb="2">
      <t>ツキヒ</t>
    </rPh>
    <phoneticPr fontId="3"/>
  </si>
  <si>
    <t>休業等
面積</t>
    <rPh sb="0" eb="2">
      <t>キュウギョウ</t>
    </rPh>
    <rPh sb="2" eb="3">
      <t>トウ</t>
    </rPh>
    <rPh sb="4" eb="6">
      <t>メンセキ</t>
    </rPh>
    <phoneticPr fontId="3"/>
  </si>
  <si>
    <r>
      <t>テナント</t>
    </r>
    <r>
      <rPr>
        <sz val="16"/>
        <rFont val="ＭＳ ゴシック"/>
        <family val="3"/>
        <charset val="128"/>
      </rPr>
      <t>等</t>
    </r>
    <r>
      <rPr>
        <sz val="16"/>
        <rFont val="ＭＳ ゴシック"/>
        <family val="2"/>
        <charset val="128"/>
      </rPr>
      <t>数</t>
    </r>
    <rPh sb="4" eb="5">
      <t>トウ</t>
    </rPh>
    <rPh sb="5" eb="6">
      <t>スウ</t>
    </rPh>
    <phoneticPr fontId="3"/>
  </si>
  <si>
    <t>区分別支給額</t>
    <rPh sb="0" eb="2">
      <t>クブン</t>
    </rPh>
    <rPh sb="2" eb="3">
      <t>ベツ</t>
    </rPh>
    <rPh sb="3" eb="6">
      <t>シキュウガク</t>
    </rPh>
    <phoneticPr fontId="3"/>
  </si>
  <si>
    <t>時短状況</t>
    <rPh sb="0" eb="2">
      <t>ジタン</t>
    </rPh>
    <rPh sb="2" eb="4">
      <t>ジョウキョウ</t>
    </rPh>
    <phoneticPr fontId="3"/>
  </si>
  <si>
    <r>
      <t xml:space="preserve">一日あたり
支給額
</t>
    </r>
    <r>
      <rPr>
        <sz val="16"/>
        <rFont val="ＭＳ ゴシック"/>
        <family val="3"/>
        <charset val="128"/>
      </rPr>
      <t>(γ＝α×β)</t>
    </r>
    <rPh sb="0" eb="2">
      <t>イチニチ</t>
    </rPh>
    <rPh sb="6" eb="9">
      <t>シキュウガク</t>
    </rPh>
    <phoneticPr fontId="3"/>
  </si>
  <si>
    <t>継続性
ﾁｪｯｸ</t>
    <rPh sb="0" eb="3">
      <t>ケイゾクセイ</t>
    </rPh>
    <phoneticPr fontId="3"/>
  </si>
  <si>
    <t>計算対象ﾁｪｯｸ</t>
    <rPh sb="0" eb="2">
      <t>ケイサン</t>
    </rPh>
    <rPh sb="2" eb="4">
      <t>タイショウ</t>
    </rPh>
    <phoneticPr fontId="3"/>
  </si>
  <si>
    <t>面積（A）</t>
    <rPh sb="0" eb="2">
      <t>メンセキ</t>
    </rPh>
    <phoneticPr fontId="3"/>
  </si>
  <si>
    <t>テナント等数（B）</t>
    <rPh sb="4" eb="5">
      <t>トウ</t>
    </rPh>
    <rPh sb="5" eb="6">
      <t>スウ</t>
    </rPh>
    <phoneticPr fontId="3"/>
  </si>
  <si>
    <t>特定百貨店等店舗数（C）</t>
    <rPh sb="0" eb="2">
      <t>トクテイ</t>
    </rPh>
    <rPh sb="2" eb="5">
      <t>ヒャッカテン</t>
    </rPh>
    <rPh sb="5" eb="6">
      <t>トウ</t>
    </rPh>
    <rPh sb="6" eb="9">
      <t>テンポスウ</t>
    </rPh>
    <phoneticPr fontId="3"/>
  </si>
  <si>
    <t>小計(α＝
A＋B＋C)</t>
    <rPh sb="0" eb="2">
      <t>ショウケイ</t>
    </rPh>
    <phoneticPr fontId="3"/>
  </si>
  <si>
    <t>パターン</t>
    <phoneticPr fontId="3"/>
  </si>
  <si>
    <t>時短
比率
（β）</t>
    <rPh sb="0" eb="2">
      <t>ジタン</t>
    </rPh>
    <rPh sb="3" eb="5">
      <t>ヒリツ</t>
    </rPh>
    <phoneticPr fontId="3"/>
  </si>
  <si>
    <r>
      <t>うち特定百貨店</t>
    </r>
    <r>
      <rPr>
        <sz val="16"/>
        <rFont val="ＭＳ ゴシック"/>
        <family val="3"/>
        <charset val="128"/>
      </rPr>
      <t>等</t>
    </r>
    <r>
      <rPr>
        <sz val="16"/>
        <rFont val="ＭＳ ゴシック"/>
        <family val="2"/>
        <charset val="128"/>
      </rPr>
      <t>店舗数</t>
    </r>
    <rPh sb="2" eb="4">
      <t>トクテイ</t>
    </rPh>
    <rPh sb="4" eb="7">
      <t>ヒャッカテン</t>
    </rPh>
    <rPh sb="7" eb="8">
      <t>トウ</t>
    </rPh>
    <rPh sb="8" eb="11">
      <t>テンポスウ</t>
    </rPh>
    <phoneticPr fontId="3"/>
  </si>
  <si>
    <t>月</t>
    <rPh sb="0" eb="1">
      <t>ガツ</t>
    </rPh>
    <phoneticPr fontId="3"/>
  </si>
  <si>
    <t>日</t>
    <rPh sb="0" eb="1">
      <t>ニチ</t>
    </rPh>
    <phoneticPr fontId="3"/>
  </si>
  <si>
    <t>月</t>
    <rPh sb="0" eb="1">
      <t>ゲツ</t>
    </rPh>
    <phoneticPr fontId="3"/>
  </si>
  <si>
    <t>火</t>
    <rPh sb="0" eb="1">
      <t>カ</t>
    </rPh>
    <phoneticPr fontId="3"/>
  </si>
  <si>
    <t>水</t>
  </si>
  <si>
    <t>木</t>
  </si>
  <si>
    <t>金</t>
  </si>
  <si>
    <t>土</t>
  </si>
  <si>
    <t>日</t>
  </si>
  <si>
    <t>月</t>
  </si>
  <si>
    <t>火</t>
  </si>
  <si>
    <t>　通常時及び時短要請期間中の営業時間等</t>
    <rPh sb="1" eb="3">
      <t>ツウジョウ</t>
    </rPh>
    <rPh sb="3" eb="4">
      <t>ジ</t>
    </rPh>
    <rPh sb="4" eb="5">
      <t>オヨ</t>
    </rPh>
    <rPh sb="6" eb="8">
      <t>ジタン</t>
    </rPh>
    <rPh sb="8" eb="10">
      <t>ヨウセイ</t>
    </rPh>
    <rPh sb="10" eb="13">
      <t>キカンチュウ</t>
    </rPh>
    <rPh sb="14" eb="16">
      <t>エイギョウ</t>
    </rPh>
    <rPh sb="16" eb="18">
      <t>ジカン</t>
    </rPh>
    <rPh sb="18" eb="19">
      <t>トウ</t>
    </rPh>
    <phoneticPr fontId="3"/>
  </si>
  <si>
    <t>　協力金額</t>
    <rPh sb="1" eb="3">
      <t>キョウリョク</t>
    </rPh>
    <rPh sb="3" eb="5">
      <t>キンガク</t>
    </rPh>
    <phoneticPr fontId="3"/>
  </si>
  <si>
    <t>支給額計算書</t>
    <rPh sb="0" eb="3">
      <t>シキュウガク</t>
    </rPh>
    <rPh sb="3" eb="6">
      <t>ケイサンショ</t>
    </rPh>
    <phoneticPr fontId="3"/>
  </si>
  <si>
    <t>特定大規模施設運営事業者</t>
    <rPh sb="0" eb="2">
      <t>トクテイ</t>
    </rPh>
    <rPh sb="2" eb="5">
      <t>ダイキボ</t>
    </rPh>
    <rPh sb="5" eb="7">
      <t>シセツ</t>
    </rPh>
    <rPh sb="7" eb="9">
      <t>ウンエイ</t>
    </rPh>
    <rPh sb="9" eb="12">
      <t>ジギョウシャ</t>
    </rPh>
    <phoneticPr fontId="3"/>
  </si>
  <si>
    <t>（様式Ａ）</t>
    <rPh sb="1" eb="3">
      <t>ヨウシキ</t>
    </rPh>
    <phoneticPr fontId="3"/>
  </si>
  <si>
    <t>施設名称</t>
    <rPh sb="0" eb="4">
      <t>シセツメイショウ</t>
    </rPh>
    <phoneticPr fontId="3"/>
  </si>
  <si>
    <r>
      <rPr>
        <b/>
        <sz val="28"/>
        <rFont val="ＭＳ Ｐゴシック"/>
        <family val="3"/>
        <charset val="128"/>
      </rPr>
      <t>申請者名</t>
    </r>
    <r>
      <rPr>
        <sz val="28"/>
        <rFont val="ＭＳ Ｐゴシック"/>
        <family val="3"/>
        <charset val="128"/>
      </rPr>
      <t xml:space="preserve">
</t>
    </r>
    <r>
      <rPr>
        <sz val="14"/>
        <rFont val="ＭＳ Ｐゴシック"/>
        <family val="3"/>
        <charset val="128"/>
      </rPr>
      <t>法人名又は個人事業主氏名</t>
    </r>
    <rPh sb="0" eb="3">
      <t>シンセイシャ</t>
    </rPh>
    <rPh sb="3" eb="4">
      <t>メイ</t>
    </rPh>
    <rPh sb="5" eb="8">
      <t>ホウジンメイ</t>
    </rPh>
    <rPh sb="8" eb="9">
      <t>マタ</t>
    </rPh>
    <rPh sb="10" eb="12">
      <t>コジン</t>
    </rPh>
    <rPh sb="12" eb="15">
      <t>ジギョウヌシ</t>
    </rPh>
    <rPh sb="15" eb="17">
      <t>シメイ</t>
    </rPh>
    <phoneticPr fontId="3"/>
  </si>
  <si>
    <t>6/21～7/11</t>
    <phoneticPr fontId="3"/>
  </si>
  <si>
    <t>自己利用部分の協力面積</t>
    <rPh sb="0" eb="6">
      <t>ジコリヨウブブン</t>
    </rPh>
    <rPh sb="7" eb="9">
      <t>キョウリョク</t>
    </rPh>
    <rPh sb="9" eb="11">
      <t>メンセキ</t>
    </rPh>
    <phoneticPr fontId="3"/>
  </si>
  <si>
    <t>6/21～7/11</t>
    <phoneticPr fontId="3"/>
  </si>
  <si>
    <t>対応</t>
    <rPh sb="0" eb="2">
      <t>タイオウ</t>
    </rPh>
    <phoneticPr fontId="3"/>
  </si>
  <si>
    <t>「対応」欄には、時短要請に応じた日に「○」を、通常時の定休日及び不定休による店休日には</t>
    <rPh sb="1" eb="3">
      <t>タイオウ</t>
    </rPh>
    <rPh sb="4" eb="5">
      <t>ラン</t>
    </rPh>
    <rPh sb="8" eb="10">
      <t>ジタン</t>
    </rPh>
    <rPh sb="10" eb="12">
      <t>ヨウセイ</t>
    </rPh>
    <rPh sb="13" eb="14">
      <t>オウ</t>
    </rPh>
    <rPh sb="16" eb="17">
      <t>ヒ</t>
    </rPh>
    <phoneticPr fontId="3"/>
  </si>
  <si>
    <t>「定」を、要請に応じなかった日に「×」を記入してください。</t>
    <rPh sb="5" eb="7">
      <t>ヨウセイ</t>
    </rPh>
    <rPh sb="8" eb="9">
      <t>オウ</t>
    </rPh>
    <phoneticPr fontId="3"/>
  </si>
  <si>
    <t>要請の対象とならない日（通常の営業終了時間が20時以前の場合など）がある場合は「－」を</t>
    <rPh sb="0" eb="2">
      <t>ヨウセイ</t>
    </rPh>
    <rPh sb="3" eb="5">
      <t>タイショウ</t>
    </rPh>
    <rPh sb="10" eb="11">
      <t>ヒ</t>
    </rPh>
    <rPh sb="12" eb="14">
      <t>ツウジョウ</t>
    </rPh>
    <rPh sb="15" eb="21">
      <t>エイギョウシュウリョウジカン</t>
    </rPh>
    <rPh sb="24" eb="25">
      <t>ジ</t>
    </rPh>
    <rPh sb="25" eb="27">
      <t>イゼン</t>
    </rPh>
    <rPh sb="28" eb="30">
      <t>バアイ</t>
    </rPh>
    <phoneticPr fontId="3"/>
  </si>
  <si>
    <t>記入してください。</t>
    <phoneticPr fontId="3"/>
  </si>
  <si>
    <t>合　　　計</t>
    <rPh sb="0" eb="1">
      <t>ゴウ</t>
    </rPh>
    <rPh sb="4" eb="5">
      <t>ケイ</t>
    </rPh>
    <phoneticPr fontId="3"/>
  </si>
  <si>
    <t>[時短要請期間中]　</t>
    <rPh sb="1" eb="3">
      <t>ジタン</t>
    </rPh>
    <rPh sb="3" eb="5">
      <t>ヨウセイ</t>
    </rPh>
    <rPh sb="5" eb="7">
      <t>キカン</t>
    </rPh>
    <rPh sb="7" eb="8">
      <t>チュウ</t>
    </rPh>
    <phoneticPr fontId="3"/>
  </si>
  <si>
    <t>20時又は</t>
    <phoneticPr fontId="3"/>
  </si>
  <si>
    <t>21時まで</t>
    <rPh sb="2" eb="3">
      <t>ジ</t>
    </rPh>
    <phoneticPr fontId="3"/>
  </si>
  <si>
    <t>□</t>
  </si>
  <si>
    <t>イベント開催時の営業パターンである</t>
    <rPh sb="4" eb="6">
      <t>カイサイ</t>
    </rPh>
    <rPh sb="6" eb="7">
      <t>ジ</t>
    </rPh>
    <rPh sb="8" eb="10">
      <t>エイギョウ</t>
    </rPh>
    <phoneticPr fontId="3"/>
  </si>
  <si>
    <t>※　24時間表記で記入してください。
※　24時間営業の場合は「5時00分～29時00分」と記入してください。
※　特措法に基づく要請分(20時までの時短)が協力金の対象のため、
　20時以前に営業を終了した場合でも、通常の営業終了時間から20時
　までに短縮した時間となります。
※　屋内運動施設で大会等のイベント開催時は、20時を21時に読み替え
　ますので、下のボックスにチェック☑してください。</t>
    <rPh sb="58" eb="61">
      <t>トクソホウ</t>
    </rPh>
    <rPh sb="62" eb="63">
      <t>モト</t>
    </rPh>
    <rPh sb="143" eb="149">
      <t>オクナイウンドウシセツ</t>
    </rPh>
    <rPh sb="150" eb="153">
      <t>タイカイトウ</t>
    </rPh>
    <phoneticPr fontId="3"/>
  </si>
  <si>
    <t>営業時間
（*）</t>
    <rPh sb="0" eb="2">
      <t>エイギョウ</t>
    </rPh>
    <rPh sb="2" eb="4">
      <t>ジカン</t>
    </rPh>
    <phoneticPr fontId="3"/>
  </si>
  <si>
    <t>株式会社〇〇物産</t>
    <rPh sb="0" eb="4">
      <t>カブシキガイシャ</t>
    </rPh>
    <rPh sb="6" eb="8">
      <t>ブッサン</t>
    </rPh>
    <phoneticPr fontId="3"/>
  </si>
  <si>
    <t>△△モール　京都五条店</t>
    <rPh sb="6" eb="8">
      <t>キョウト</t>
    </rPh>
    <rPh sb="8" eb="11">
      <t>ゴジョウテン</t>
    </rPh>
    <phoneticPr fontId="3"/>
  </si>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</sst>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
    <numFmt numFmtId="177" formatCode="#,##0.000;[Red]\-#,##0.000;0.000"/>
    <numFmt numFmtId="178" formatCode="General;;0"/>
    <numFmt numFmtId="179" formatCode="General&quot;㎡&quot;"/>
    <numFmt numFmtId="180" formatCode="General&quot;店&quot;&quot;舗&quot;"/>
    <numFmt numFmtId="181" formatCode="0.0"/>
    <numFmt numFmtId="182" formatCode="0.0&quot;万&quot;&quot;円&quot;"/>
    <numFmt numFmtId="183" formatCode="#,##0.0;[Red]\-#,##0.0"/>
    <numFmt numFmtId="184" formatCode="0.000;;"/>
  </numFmts>
  <fonts count="36" x14ac:knownFonts="1">
    <font>
      <sz val="12"/>
      <color theme="1"/>
      <name val="ＭＳ ゴシック"/>
      <family val="2"/>
      <charset val="128"/>
    </font>
    <font>
      <sz val="12"/>
      <color theme="1"/>
      <name val="ＭＳ ゴシック"/>
      <family val="2"/>
      <charset val="128"/>
    </font>
    <font>
      <sz val="16"/>
      <name val="ＭＳ ゴシック"/>
      <family val="2"/>
      <charset val="128"/>
    </font>
    <font>
      <sz val="6"/>
      <name val="ＭＳ ゴシック"/>
      <family val="2"/>
      <charset val="128"/>
    </font>
    <font>
      <sz val="16"/>
      <name val="ＭＳ ゴシック"/>
      <family val="3"/>
      <charset val="128"/>
    </font>
    <font>
      <b/>
      <sz val="28"/>
      <name val="HGS創英角ｺﾞｼｯｸUB"/>
      <family val="3"/>
      <charset val="128"/>
    </font>
    <font>
      <b/>
      <sz val="20"/>
      <name val="HGS創英角ｺﾞｼｯｸUB"/>
      <family val="3"/>
      <charset val="128"/>
    </font>
    <font>
      <b/>
      <sz val="18"/>
      <name val="HGS創英角ｺﾞｼｯｸUB"/>
      <family val="3"/>
      <charset val="128"/>
    </font>
    <font>
      <b/>
      <sz val="16"/>
      <name val="ＭＳ ゴシック"/>
      <family val="3"/>
      <charset val="128"/>
    </font>
    <font>
      <sz val="18"/>
      <name val="HGS創英角ｺﾞｼｯｸUB"/>
      <family val="3"/>
      <charset val="128"/>
    </font>
    <font>
      <sz val="18"/>
      <name val="ＭＳ ゴシック"/>
      <family val="3"/>
      <charset val="128"/>
    </font>
    <font>
      <u/>
      <sz val="16"/>
      <name val="ＭＳ ゴシック"/>
      <family val="3"/>
      <charset val="128"/>
    </font>
    <font>
      <sz val="16"/>
      <color rgb="FFFF0000"/>
      <name val="ＭＳ ゴシック"/>
      <family val="3"/>
      <charset val="128"/>
    </font>
    <font>
      <sz val="14"/>
      <name val="ＭＳ ゴシック"/>
      <family val="3"/>
      <charset val="128"/>
    </font>
    <font>
      <sz val="24"/>
      <name val="ＭＳ ゴシック"/>
      <family val="2"/>
      <charset val="128"/>
    </font>
    <font>
      <sz val="18"/>
      <name val="ＭＳ ゴシック"/>
      <family val="2"/>
      <charset val="128"/>
    </font>
    <font>
      <sz val="14"/>
      <name val="ＭＳ ゴシック"/>
      <family val="2"/>
      <charset val="128"/>
    </font>
    <font>
      <u/>
      <sz val="16"/>
      <name val="ＭＳ ゴシック"/>
      <family val="2"/>
      <charset val="128"/>
    </font>
    <font>
      <sz val="12"/>
      <name val="ＭＳ ゴシック"/>
      <family val="3"/>
      <charset val="128"/>
    </font>
    <font>
      <sz val="24"/>
      <name val="ＭＳ ゴシック"/>
      <family val="3"/>
      <charset val="128"/>
    </font>
    <font>
      <sz val="16"/>
      <name val="HGS創英角ｺﾞｼｯｸUB"/>
      <family val="3"/>
      <charset val="128"/>
    </font>
    <font>
      <u/>
      <sz val="18"/>
      <name val="ＭＳ ゴシック"/>
      <family val="2"/>
      <charset val="128"/>
    </font>
    <font>
      <b/>
      <sz val="22"/>
      <name val="ＭＳ ゴシック"/>
      <family val="3"/>
      <charset val="128"/>
    </font>
    <font>
      <sz val="28"/>
      <name val="ＭＳ Ｐゴシック"/>
      <family val="3"/>
      <charset val="128"/>
    </font>
    <font>
      <b/>
      <sz val="28"/>
      <name val="ＭＳ Ｐゴシック"/>
      <family val="3"/>
      <charset val="128"/>
    </font>
    <font>
      <sz val="14"/>
      <name val="ＭＳ Ｐゴシック"/>
      <family val="3"/>
      <charset val="128"/>
    </font>
    <font>
      <b/>
      <sz val="28"/>
      <name val="ＭＳ ゴシック"/>
      <family val="3"/>
      <charset val="128"/>
    </font>
    <font>
      <b/>
      <sz val="18"/>
      <color theme="0" tint="-0.34998626667073579"/>
      <name val="HGS創英角ｺﾞｼｯｸUB"/>
      <family val="3"/>
      <charset val="128"/>
    </font>
    <font>
      <sz val="16"/>
      <color theme="0" tint="-0.34998626667073579"/>
      <name val="ＭＳ ゴシック"/>
      <family val="2"/>
      <charset val="128"/>
    </font>
    <font>
      <sz val="18"/>
      <color theme="0" tint="-0.34998626667073579"/>
      <name val="ＭＳ ゴシック"/>
      <family val="2"/>
      <charset val="128"/>
    </font>
    <font>
      <b/>
      <sz val="28"/>
      <color theme="4" tint="-0.249977111117893"/>
      <name val="ＭＳ ゴシック"/>
      <family val="3"/>
      <charset val="128"/>
    </font>
    <font>
      <b/>
      <sz val="18"/>
      <color theme="8" tint="-0.249977111117893"/>
      <name val="ＭＳ ゴシック"/>
      <family val="3"/>
      <charset val="128"/>
    </font>
    <font>
      <b/>
      <sz val="24"/>
      <color theme="8" tint="-0.249977111117893"/>
      <name val="ＭＳ ゴシック"/>
      <family val="3"/>
      <charset val="128"/>
    </font>
    <font>
      <b/>
      <sz val="16"/>
      <color theme="8" tint="-0.249977111117893"/>
      <name val="ＭＳ ゴシック"/>
      <family val="3"/>
      <charset val="128"/>
    </font>
    <font>
      <b/>
      <sz val="16"/>
      <color rgb="FF305496"/>
      <name val="ＭＳ ゴシック"/>
      <family val="3"/>
      <charset val="128"/>
    </font>
    <font>
      <b/>
      <sz val="24"/>
      <color theme="4" tint="-0.249977111117893"/>
      <name val="ＭＳ ゴシック"/>
      <family val="3"/>
      <charset val="128"/>
    </font>
  </fonts>
  <fills count="8">
    <fill>
      <patternFill patternType="none"/>
    </fill>
    <fill>
      <patternFill patternType="gray125"/>
    </fill>
    <fill>
      <patternFill patternType="solid">
        <fgColor rgb="FF66CCFF"/>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8CBAD"/>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diagonal/>
    </border>
    <border>
      <left style="hair">
        <color auto="1"/>
      </left>
      <right/>
      <top/>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ck">
        <color rgb="FFFF0000"/>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ck">
        <color rgb="FFFF0000"/>
      </left>
      <right/>
      <top/>
      <bottom/>
      <diagonal/>
    </border>
    <border>
      <left style="thin">
        <color indexed="64"/>
      </left>
      <right/>
      <top/>
      <bottom style="double">
        <color indexed="64"/>
      </bottom>
      <diagonal/>
    </border>
    <border>
      <left/>
      <right/>
      <top/>
      <bottom style="double">
        <color indexed="64"/>
      </bottom>
      <diagonal/>
    </border>
    <border>
      <left/>
      <right style="thick">
        <color rgb="FFFF0000"/>
      </right>
      <top/>
      <bottom style="double">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0">
    <xf numFmtId="0" fontId="0" fillId="0" borderId="0" xfId="0">
      <alignment vertical="center"/>
    </xf>
    <xf numFmtId="0" fontId="2" fillId="0" borderId="0" xfId="0" applyFont="1" applyProtection="1">
      <alignment vertical="center"/>
      <protection hidden="1"/>
    </xf>
    <xf numFmtId="0" fontId="4" fillId="0" borderId="0" xfId="0" applyFont="1" applyAlignment="1" applyProtection="1">
      <alignment horizontal="right" vertical="center" shrinkToFit="1"/>
      <protection hidden="1"/>
    </xf>
    <xf numFmtId="0" fontId="2" fillId="0" borderId="0" xfId="0" applyFont="1" applyFill="1" applyProtection="1">
      <alignment vertical="center"/>
      <protection hidden="1"/>
    </xf>
    <xf numFmtId="0" fontId="6" fillId="2" borderId="0" xfId="0" applyFont="1" applyFill="1" applyProtection="1">
      <alignment vertical="center"/>
      <protection hidden="1"/>
    </xf>
    <xf numFmtId="0" fontId="7" fillId="2" borderId="0" xfId="0" applyFont="1" applyFill="1" applyProtection="1">
      <alignment vertical="center"/>
      <protection hidden="1"/>
    </xf>
    <xf numFmtId="0" fontId="7" fillId="2" borderId="0" xfId="0" applyFont="1" applyFill="1" applyAlignment="1" applyProtection="1">
      <alignment vertical="center" shrinkToFit="1"/>
      <protection hidden="1"/>
    </xf>
    <xf numFmtId="0" fontId="8" fillId="2" borderId="0" xfId="0" applyFont="1" applyFill="1" applyBorder="1" applyAlignment="1" applyProtection="1">
      <alignment vertical="center"/>
      <protection hidden="1"/>
    </xf>
    <xf numFmtId="0" fontId="7" fillId="0" borderId="0" xfId="0" applyFont="1" applyFill="1" applyProtection="1">
      <alignment vertical="center"/>
      <protection hidden="1"/>
    </xf>
    <xf numFmtId="0" fontId="7" fillId="0" borderId="0" xfId="0" applyFont="1" applyProtection="1">
      <alignment vertical="center"/>
      <protection hidden="1"/>
    </xf>
    <xf numFmtId="0" fontId="9" fillId="0" borderId="0" xfId="0" applyFont="1" applyProtection="1">
      <alignment vertical="center"/>
      <protection hidden="1"/>
    </xf>
    <xf numFmtId="0" fontId="9" fillId="0" borderId="0" xfId="0" applyFont="1" applyAlignment="1" applyProtection="1">
      <alignment vertical="center" shrinkToFit="1"/>
      <protection hidden="1"/>
    </xf>
    <xf numFmtId="0" fontId="8" fillId="0" borderId="0" xfId="0" applyFont="1" applyBorder="1" applyAlignment="1" applyProtection="1">
      <alignment vertical="center"/>
      <protection hidden="1"/>
    </xf>
    <xf numFmtId="0" fontId="9" fillId="0" borderId="0" xfId="0" applyFont="1" applyFill="1" applyProtection="1">
      <alignment vertical="center"/>
      <protection hidden="1"/>
    </xf>
    <xf numFmtId="0" fontId="10" fillId="0" borderId="0"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0" xfId="0" applyFont="1" applyFill="1" applyBorder="1" applyProtection="1">
      <alignment vertical="center"/>
      <protection hidden="1"/>
    </xf>
    <xf numFmtId="0" fontId="6" fillId="0" borderId="0" xfId="0" applyFont="1" applyProtection="1">
      <alignment vertical="center"/>
      <protection hidden="1"/>
    </xf>
    <xf numFmtId="0" fontId="4" fillId="0" borderId="0" xfId="0" applyFont="1" applyBorder="1" applyAlignment="1" applyProtection="1">
      <alignment vertical="center"/>
      <protection hidden="1"/>
    </xf>
    <xf numFmtId="0" fontId="7" fillId="0" borderId="0" xfId="0" applyFont="1" applyAlignment="1" applyProtection="1">
      <alignment vertical="center" shrinkToFit="1"/>
      <protection hidden="1"/>
    </xf>
    <xf numFmtId="0" fontId="4" fillId="0" borderId="0" xfId="0" applyFont="1" applyProtection="1">
      <alignment vertical="center"/>
      <protection hidden="1"/>
    </xf>
    <xf numFmtId="0" fontId="8" fillId="0" borderId="0" xfId="0" applyFont="1" applyProtection="1">
      <alignment vertical="center"/>
      <protection hidden="1"/>
    </xf>
    <xf numFmtId="0" fontId="8" fillId="0" borderId="0" xfId="0" applyFont="1" applyBorder="1" applyProtection="1">
      <alignment vertical="center"/>
      <protection hidden="1"/>
    </xf>
    <xf numFmtId="0" fontId="4" fillId="0" borderId="0" xfId="0" applyFont="1" applyBorder="1" applyProtection="1">
      <alignment vertical="center"/>
      <protection hidden="1"/>
    </xf>
    <xf numFmtId="0" fontId="8" fillId="0" borderId="0" xfId="0" applyFont="1" applyFill="1" applyProtection="1">
      <alignment vertical="center"/>
      <protection hidden="1"/>
    </xf>
    <xf numFmtId="0" fontId="12" fillId="0" borderId="0" xfId="0" applyFont="1" applyFill="1" applyBorder="1" applyAlignment="1" applyProtection="1">
      <alignment horizontal="center" vertical="center"/>
      <protection hidden="1"/>
    </xf>
    <xf numFmtId="0" fontId="12" fillId="0" borderId="0" xfId="0" applyFont="1" applyFill="1" applyBorder="1" applyProtection="1">
      <alignment vertical="center"/>
      <protection hidden="1"/>
    </xf>
    <xf numFmtId="0" fontId="12" fillId="0" borderId="0" xfId="0" applyFont="1" applyBorder="1" applyProtection="1">
      <alignment vertical="center"/>
      <protection hidden="1"/>
    </xf>
    <xf numFmtId="0" fontId="12"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0" fillId="0" borderId="0" xfId="0" applyFont="1" applyBorder="1" applyAlignment="1" applyProtection="1">
      <alignment horizontal="left" vertical="center"/>
      <protection hidden="1"/>
    </xf>
    <xf numFmtId="0" fontId="2" fillId="0" borderId="0" xfId="0" applyFont="1" applyBorder="1" applyProtection="1">
      <alignment vertical="center"/>
      <protection hidden="1"/>
    </xf>
    <xf numFmtId="0" fontId="2" fillId="0" borderId="11" xfId="0" applyFont="1" applyBorder="1" applyAlignment="1" applyProtection="1">
      <alignment vertical="center" wrapText="1" shrinkToFit="1"/>
      <protection hidden="1"/>
    </xf>
    <xf numFmtId="0" fontId="7" fillId="0" borderId="11" xfId="0" applyFont="1" applyBorder="1" applyProtection="1">
      <alignment vertical="center"/>
      <protection hidden="1"/>
    </xf>
    <xf numFmtId="0" fontId="13" fillId="0" borderId="11" xfId="0" applyFont="1" applyBorder="1" applyProtection="1">
      <alignment vertical="center"/>
      <protection hidden="1"/>
    </xf>
    <xf numFmtId="0" fontId="2" fillId="0" borderId="11" xfId="0" applyFont="1" applyBorder="1" applyProtection="1">
      <alignment vertical="center"/>
      <protection hidden="1"/>
    </xf>
    <xf numFmtId="0" fontId="2" fillId="0" borderId="12" xfId="0" applyFont="1" applyBorder="1" applyProtection="1">
      <alignment vertical="center"/>
      <protection hidden="1"/>
    </xf>
    <xf numFmtId="0" fontId="9" fillId="0" borderId="0" xfId="0" applyFont="1" applyBorder="1" applyProtection="1">
      <alignment vertical="center"/>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shrinkToFit="1"/>
      <protection hidden="1"/>
    </xf>
    <xf numFmtId="0" fontId="7" fillId="0" borderId="0" xfId="0" applyFont="1" applyBorder="1" applyProtection="1">
      <alignment vertical="center"/>
      <protection hidden="1"/>
    </xf>
    <xf numFmtId="0" fontId="2" fillId="0" borderId="4" xfId="0" applyFont="1" applyBorder="1" applyAlignment="1" applyProtection="1">
      <alignment vertical="center" wrapText="1" shrinkToFit="1"/>
      <protection hidden="1"/>
    </xf>
    <xf numFmtId="0" fontId="2" fillId="0" borderId="0" xfId="0" applyFont="1" applyBorder="1" applyAlignment="1" applyProtection="1">
      <alignment vertical="center" wrapText="1" shrinkToFit="1"/>
      <protection hidden="1"/>
    </xf>
    <xf numFmtId="0" fontId="4" fillId="0" borderId="0" xfId="0" applyFont="1" applyFill="1" applyBorder="1" applyAlignment="1" applyProtection="1">
      <alignment horizontal="left" vertical="center"/>
      <protection hidden="1"/>
    </xf>
    <xf numFmtId="0" fontId="13" fillId="0" borderId="0" xfId="0" applyFont="1" applyBorder="1" applyProtection="1">
      <alignment vertical="center"/>
      <protection hidden="1"/>
    </xf>
    <xf numFmtId="0" fontId="15" fillId="4" borderId="12" xfId="0" applyFont="1" applyFill="1" applyBorder="1" applyProtection="1">
      <alignment vertical="center"/>
      <protection hidden="1"/>
    </xf>
    <xf numFmtId="0" fontId="9" fillId="4" borderId="0" xfId="0" applyFont="1" applyFill="1" applyBorder="1" applyAlignment="1" applyProtection="1">
      <alignment vertical="center"/>
      <protection hidden="1"/>
    </xf>
    <xf numFmtId="0" fontId="15" fillId="4" borderId="0" xfId="0" applyFont="1" applyFill="1" applyBorder="1" applyProtection="1">
      <alignment vertical="center"/>
      <protection hidden="1"/>
    </xf>
    <xf numFmtId="0" fontId="15" fillId="4" borderId="0" xfId="0" applyFont="1" applyFill="1" applyProtection="1">
      <alignment vertical="center"/>
      <protection hidden="1"/>
    </xf>
    <xf numFmtId="0" fontId="13" fillId="0" borderId="0" xfId="0" applyFont="1" applyBorder="1" applyAlignment="1" applyProtection="1">
      <alignment vertical="center" wrapText="1"/>
      <protection hidden="1"/>
    </xf>
    <xf numFmtId="0" fontId="2" fillId="0" borderId="12" xfId="0" applyFont="1" applyBorder="1" applyAlignment="1" applyProtection="1">
      <alignment vertical="center" wrapText="1" shrinkToFit="1"/>
      <protection hidden="1"/>
    </xf>
    <xf numFmtId="0" fontId="2" fillId="0" borderId="4" xfId="0" applyFont="1" applyBorder="1" applyAlignment="1" applyProtection="1">
      <alignment vertical="center"/>
      <protection hidden="1"/>
    </xf>
    <xf numFmtId="0" fontId="16" fillId="0" borderId="0" xfId="0" applyFont="1" applyBorder="1" applyAlignment="1" applyProtection="1">
      <alignment vertical="top"/>
      <protection hidden="1"/>
    </xf>
    <xf numFmtId="0" fontId="2" fillId="0" borderId="22" xfId="0" applyFont="1" applyBorder="1" applyAlignment="1" applyProtection="1">
      <alignment vertical="center" wrapText="1" shrinkToFit="1"/>
      <protection hidden="1"/>
    </xf>
    <xf numFmtId="0" fontId="2" fillId="0" borderId="23" xfId="0" applyFont="1" applyBorder="1" applyAlignment="1" applyProtection="1">
      <alignment vertical="center" wrapText="1" shrinkToFit="1"/>
      <protection hidden="1"/>
    </xf>
    <xf numFmtId="0" fontId="2" fillId="0" borderId="23" xfId="0" applyFont="1" applyBorder="1" applyAlignment="1" applyProtection="1">
      <alignment vertical="center"/>
      <protection hidden="1"/>
    </xf>
    <xf numFmtId="0" fontId="2" fillId="0" borderId="23" xfId="0" applyFont="1" applyBorder="1" applyProtection="1">
      <alignment vertical="center"/>
      <protection hidden="1"/>
    </xf>
    <xf numFmtId="0" fontId="16" fillId="0" borderId="23" xfId="0" applyFont="1" applyBorder="1" applyAlignment="1" applyProtection="1">
      <alignment vertical="top"/>
      <protection hidden="1"/>
    </xf>
    <xf numFmtId="0" fontId="7" fillId="0" borderId="23" xfId="0" applyFont="1" applyBorder="1" applyProtection="1">
      <alignment vertical="center"/>
      <protection hidden="1"/>
    </xf>
    <xf numFmtId="0" fontId="10" fillId="5" borderId="0" xfId="0" applyFont="1" applyFill="1" applyBorder="1" applyAlignment="1" applyProtection="1">
      <alignment horizontal="left" vertical="center"/>
      <protection hidden="1"/>
    </xf>
    <xf numFmtId="0" fontId="2" fillId="0" borderId="7" xfId="0" applyFont="1" applyBorder="1" applyProtection="1">
      <alignment vertical="center"/>
      <protection hidden="1"/>
    </xf>
    <xf numFmtId="0" fontId="2" fillId="0" borderId="4" xfId="0" applyFont="1" applyBorder="1" applyProtection="1">
      <alignment vertical="center"/>
      <protection hidden="1"/>
    </xf>
    <xf numFmtId="0" fontId="2" fillId="0" borderId="5" xfId="0" applyFont="1" applyBorder="1" applyProtection="1">
      <alignment vertical="center"/>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vertical="center" wrapText="1"/>
      <protection hidden="1"/>
    </xf>
    <xf numFmtId="0" fontId="18" fillId="2" borderId="0" xfId="0" applyFont="1" applyFill="1" applyBorder="1" applyAlignment="1" applyProtection="1">
      <alignment horizontal="left" vertical="center"/>
      <protection hidden="1"/>
    </xf>
    <xf numFmtId="0" fontId="2" fillId="2" borderId="0" xfId="0" applyFont="1" applyFill="1" applyProtection="1">
      <alignment vertical="center"/>
      <protection hidden="1"/>
    </xf>
    <xf numFmtId="0" fontId="7" fillId="0" borderId="0" xfId="0" applyFont="1" applyFill="1" applyBorder="1" applyAlignment="1" applyProtection="1">
      <alignment vertical="center"/>
      <protection hidden="1"/>
    </xf>
    <xf numFmtId="0" fontId="2" fillId="0" borderId="2" xfId="0" applyFont="1" applyFill="1" applyBorder="1" applyProtection="1">
      <alignment vertical="center"/>
      <protection hidden="1"/>
    </xf>
    <xf numFmtId="38" fontId="4" fillId="0" borderId="4" xfId="1" applyFont="1" applyFill="1" applyBorder="1" applyAlignment="1" applyProtection="1">
      <alignment vertical="center"/>
      <protection hidden="1"/>
    </xf>
    <xf numFmtId="0" fontId="4" fillId="0" borderId="4" xfId="0" applyFont="1" applyFill="1" applyBorder="1" applyAlignment="1" applyProtection="1">
      <alignment horizontal="left" vertical="center"/>
      <protection hidden="1"/>
    </xf>
    <xf numFmtId="0" fontId="2" fillId="0" borderId="4" xfId="0" applyFont="1" applyFill="1" applyBorder="1" applyProtection="1">
      <alignment vertical="center"/>
      <protection hidden="1"/>
    </xf>
    <xf numFmtId="0" fontId="2" fillId="0" borderId="4" xfId="0" applyFont="1" applyFill="1" applyBorder="1" applyAlignment="1" applyProtection="1">
      <alignment vertical="center"/>
      <protection hidden="1"/>
    </xf>
    <xf numFmtId="0" fontId="2" fillId="0" borderId="2" xfId="0" applyFont="1" applyBorder="1" applyProtection="1">
      <alignment vertical="center"/>
      <protection hidden="1"/>
    </xf>
    <xf numFmtId="0" fontId="13" fillId="0" borderId="6" xfId="0" applyFont="1" applyFill="1" applyBorder="1" applyAlignment="1" applyProtection="1">
      <alignment horizontal="left" vertical="top"/>
      <protection hidden="1"/>
    </xf>
    <xf numFmtId="0" fontId="13" fillId="0" borderId="0" xfId="0" applyFont="1" applyFill="1" applyBorder="1" applyAlignment="1" applyProtection="1">
      <alignment vertical="center"/>
      <protection hidden="1"/>
    </xf>
    <xf numFmtId="0" fontId="2" fillId="0" borderId="0" xfId="0" applyFont="1" applyFill="1" applyBorder="1" applyProtection="1">
      <alignment vertical="center"/>
      <protection hidden="1"/>
    </xf>
    <xf numFmtId="0" fontId="2" fillId="0" borderId="0" xfId="0" applyFont="1" applyFill="1" applyBorder="1" applyAlignment="1" applyProtection="1">
      <alignment vertical="top"/>
      <protection hidden="1"/>
    </xf>
    <xf numFmtId="0" fontId="13" fillId="0" borderId="7" xfId="0" applyFont="1" applyFill="1" applyBorder="1" applyAlignment="1" applyProtection="1">
      <alignment horizontal="right" vertical="top"/>
      <protection hidden="1"/>
    </xf>
    <xf numFmtId="0" fontId="2" fillId="0" borderId="6" xfId="0" applyFont="1" applyBorder="1" applyProtection="1">
      <alignment vertical="center"/>
      <protection hidden="1"/>
    </xf>
    <xf numFmtId="0" fontId="2" fillId="0" borderId="6" xfId="0" applyFont="1" applyFill="1" applyBorder="1" applyProtection="1">
      <alignment vertical="center"/>
      <protection hidden="1"/>
    </xf>
    <xf numFmtId="0" fontId="2" fillId="0" borderId="0" xfId="0" applyFont="1" applyFill="1" applyBorder="1" applyAlignment="1" applyProtection="1">
      <alignment vertical="center"/>
      <protection hidden="1"/>
    </xf>
    <xf numFmtId="0" fontId="4" fillId="0" borderId="0" xfId="0" applyFont="1" applyFill="1" applyBorder="1" applyAlignment="1" applyProtection="1">
      <alignment horizontal="right" vertical="center"/>
      <protection hidden="1"/>
    </xf>
    <xf numFmtId="38" fontId="2" fillId="0" borderId="0" xfId="1" applyFont="1" applyFill="1" applyBorder="1" applyAlignment="1" applyProtection="1">
      <alignment vertical="center"/>
      <protection hidden="1"/>
    </xf>
    <xf numFmtId="0" fontId="2" fillId="0" borderId="7" xfId="0" applyFont="1" applyFill="1" applyBorder="1" applyProtection="1">
      <alignment vertical="center"/>
      <protection hidden="1"/>
    </xf>
    <xf numFmtId="0" fontId="13" fillId="0" borderId="8" xfId="0" applyFont="1" applyFill="1" applyBorder="1" applyAlignment="1" applyProtection="1">
      <alignment horizontal="left" vertical="center"/>
      <protection hidden="1"/>
    </xf>
    <xf numFmtId="0" fontId="16" fillId="0" borderId="9" xfId="0" applyFont="1" applyFill="1" applyBorder="1" applyProtection="1">
      <alignment vertical="center"/>
      <protection hidden="1"/>
    </xf>
    <xf numFmtId="0" fontId="2" fillId="0" borderId="9" xfId="0" applyFont="1" applyFill="1" applyBorder="1" applyProtection="1">
      <alignment vertical="center"/>
      <protection hidden="1"/>
    </xf>
    <xf numFmtId="0" fontId="13" fillId="0" borderId="9" xfId="0" applyFont="1" applyFill="1" applyBorder="1" applyAlignment="1" applyProtection="1">
      <alignment vertical="top"/>
      <protection hidden="1"/>
    </xf>
    <xf numFmtId="0" fontId="2" fillId="0" borderId="9" xfId="0" applyFont="1" applyFill="1" applyBorder="1" applyAlignment="1" applyProtection="1">
      <alignment vertical="top"/>
      <protection hidden="1"/>
    </xf>
    <xf numFmtId="0" fontId="13" fillId="0" borderId="9" xfId="0" applyFont="1" applyFill="1" applyBorder="1" applyAlignment="1" applyProtection="1">
      <alignment vertical="center"/>
      <protection hidden="1"/>
    </xf>
    <xf numFmtId="0" fontId="2" fillId="0" borderId="10" xfId="0" applyFont="1" applyFill="1" applyBorder="1" applyProtection="1">
      <alignment vertical="center"/>
      <protection hidden="1"/>
    </xf>
    <xf numFmtId="0" fontId="13" fillId="0" borderId="2" xfId="0" applyFont="1" applyFill="1" applyBorder="1" applyAlignment="1" applyProtection="1">
      <alignment horizontal="left" vertical="center"/>
      <protection hidden="1"/>
    </xf>
    <xf numFmtId="0" fontId="13" fillId="0" borderId="4" xfId="0" applyFont="1" applyFill="1" applyBorder="1" applyAlignment="1" applyProtection="1">
      <alignment vertical="top"/>
      <protection hidden="1"/>
    </xf>
    <xf numFmtId="0" fontId="2" fillId="0" borderId="4" xfId="0" applyFont="1" applyFill="1" applyBorder="1" applyAlignment="1" applyProtection="1">
      <alignment vertical="top"/>
      <protection hidden="1"/>
    </xf>
    <xf numFmtId="0" fontId="13" fillId="0" borderId="4" xfId="0" applyFont="1" applyFill="1" applyBorder="1" applyAlignment="1" applyProtection="1">
      <alignment vertical="center"/>
      <protection hidden="1"/>
    </xf>
    <xf numFmtId="0" fontId="2" fillId="0" borderId="5" xfId="0" applyFont="1" applyFill="1" applyBorder="1" applyProtection="1">
      <alignment vertical="center"/>
      <protection hidden="1"/>
    </xf>
    <xf numFmtId="38" fontId="4" fillId="0" borderId="6" xfId="0" applyNumberFormat="1" applyFont="1" applyFill="1" applyBorder="1" applyAlignment="1" applyProtection="1">
      <alignment vertical="center"/>
      <protection hidden="1"/>
    </xf>
    <xf numFmtId="0" fontId="13" fillId="0" borderId="6" xfId="0" applyFont="1" applyFill="1" applyBorder="1" applyAlignment="1" applyProtection="1">
      <alignment vertical="center"/>
      <protection hidden="1"/>
    </xf>
    <xf numFmtId="0" fontId="4" fillId="0" borderId="9" xfId="0" applyFont="1" applyFill="1" applyBorder="1" applyAlignment="1" applyProtection="1">
      <alignment horizontal="left" vertical="center"/>
      <protection hidden="1"/>
    </xf>
    <xf numFmtId="0" fontId="4" fillId="0" borderId="9" xfId="0" applyFont="1" applyFill="1" applyBorder="1" applyAlignment="1" applyProtection="1">
      <alignment vertical="center"/>
      <protection hidden="1"/>
    </xf>
    <xf numFmtId="0" fontId="4" fillId="0" borderId="4" xfId="0" applyFont="1" applyFill="1" applyBorder="1" applyAlignment="1" applyProtection="1">
      <alignment vertical="center"/>
      <protection hidden="1"/>
    </xf>
    <xf numFmtId="0" fontId="2" fillId="0" borderId="8" xfId="0" applyFont="1" applyFill="1" applyBorder="1" applyProtection="1">
      <alignment vertical="center"/>
      <protection hidden="1"/>
    </xf>
    <xf numFmtId="0" fontId="4" fillId="0" borderId="0" xfId="0" applyFont="1" applyAlignment="1" applyProtection="1">
      <alignment vertical="center" shrinkToFit="1"/>
      <protection hidden="1"/>
    </xf>
    <xf numFmtId="0" fontId="2" fillId="0" borderId="9" xfId="0" applyFont="1" applyBorder="1" applyAlignment="1" applyProtection="1">
      <alignment vertical="center"/>
      <protection hidden="1"/>
    </xf>
    <xf numFmtId="0" fontId="15" fillId="0" borderId="0" xfId="0" applyFont="1" applyProtection="1">
      <alignment vertical="center"/>
      <protection hidden="1"/>
    </xf>
    <xf numFmtId="0" fontId="10" fillId="0" borderId="0" xfId="0" applyFont="1" applyProtection="1">
      <alignment vertical="center"/>
      <protection hidden="1"/>
    </xf>
    <xf numFmtId="0" fontId="15" fillId="0" borderId="0" xfId="0" applyFont="1" applyAlignment="1" applyProtection="1">
      <alignment vertical="center" shrinkToFit="1"/>
      <protection hidden="1"/>
    </xf>
    <xf numFmtId="0" fontId="2" fillId="0" borderId="0" xfId="0" applyFont="1" applyAlignment="1" applyProtection="1">
      <alignment vertical="center" shrinkToFit="1"/>
      <protection hidden="1"/>
    </xf>
    <xf numFmtId="0" fontId="15" fillId="0" borderId="0" xfId="0" applyFont="1" applyAlignment="1" applyProtection="1">
      <alignment vertical="center"/>
      <protection hidden="1"/>
    </xf>
    <xf numFmtId="0" fontId="15" fillId="0" borderId="0" xfId="0" applyFont="1" applyBorder="1" applyAlignment="1" applyProtection="1">
      <alignment vertical="center" shrinkToFit="1"/>
      <protection hidden="1"/>
    </xf>
    <xf numFmtId="0" fontId="10" fillId="0" borderId="0" xfId="0" applyFont="1" applyBorder="1" applyProtection="1">
      <alignment vertical="center"/>
      <protection hidden="1"/>
    </xf>
    <xf numFmtId="0" fontId="20" fillId="0" borderId="0" xfId="0" applyFont="1" applyProtection="1">
      <alignment vertical="center"/>
      <protection hidden="1"/>
    </xf>
    <xf numFmtId="0" fontId="4" fillId="0" borderId="0" xfId="0" applyFont="1" applyAlignment="1" applyProtection="1">
      <alignment horizontal="right" vertical="center"/>
      <protection hidden="1"/>
    </xf>
    <xf numFmtId="0" fontId="8" fillId="0" borderId="0" xfId="0" applyFont="1" applyFill="1" applyBorder="1" applyAlignment="1" applyProtection="1">
      <alignment vertical="center" shrinkToFit="1"/>
      <protection hidden="1"/>
    </xf>
    <xf numFmtId="0" fontId="2" fillId="0" borderId="0" xfId="0" applyFont="1" applyAlignment="1" applyProtection="1">
      <alignment horizontal="left" vertical="center" shrinkToFit="1"/>
      <protection hidden="1"/>
    </xf>
    <xf numFmtId="0" fontId="21" fillId="0" borderId="0" xfId="0" applyFont="1" applyProtection="1">
      <alignment vertical="center"/>
      <protection hidden="1"/>
    </xf>
    <xf numFmtId="0" fontId="4" fillId="0" borderId="0" xfId="0" applyFont="1" applyAlignment="1" applyProtection="1">
      <alignment vertical="top"/>
      <protection hidden="1"/>
    </xf>
    <xf numFmtId="0" fontId="9" fillId="0" borderId="24" xfId="0" applyFont="1" applyBorder="1" applyProtection="1">
      <alignment vertical="center"/>
      <protection hidden="1"/>
    </xf>
    <xf numFmtId="0" fontId="2" fillId="0" borderId="35" xfId="0" applyFont="1" applyBorder="1" applyProtection="1">
      <alignment vertical="center"/>
      <protection hidden="1"/>
    </xf>
    <xf numFmtId="0" fontId="2" fillId="0" borderId="38" xfId="0" applyFont="1" applyBorder="1" applyProtection="1">
      <alignment vertical="center"/>
      <protection hidden="1"/>
    </xf>
    <xf numFmtId="0" fontId="7" fillId="0" borderId="0" xfId="0" applyFont="1" applyFill="1" applyBorder="1" applyProtection="1">
      <alignment vertical="center"/>
      <protection hidden="1"/>
    </xf>
    <xf numFmtId="0" fontId="13" fillId="0" borderId="0" xfId="0" applyFont="1" applyFill="1" applyBorder="1" applyProtection="1">
      <alignment vertical="center"/>
      <protection hidden="1"/>
    </xf>
    <xf numFmtId="0" fontId="2" fillId="0" borderId="0" xfId="0" applyFont="1" applyFill="1" applyBorder="1" applyAlignment="1" applyProtection="1">
      <alignment vertical="center" wrapText="1" shrinkToFit="1"/>
      <protection hidden="1"/>
    </xf>
    <xf numFmtId="0" fontId="5" fillId="0" borderId="0" xfId="0" applyFont="1" applyAlignment="1" applyProtection="1">
      <alignment vertical="center" shrinkToFit="1"/>
      <protection hidden="1"/>
    </xf>
    <xf numFmtId="0" fontId="5" fillId="0" borderId="0" xfId="0" applyFont="1" applyAlignment="1" applyProtection="1">
      <alignment horizontal="center" vertical="center" shrinkToFit="1"/>
      <protection hidden="1"/>
    </xf>
    <xf numFmtId="0" fontId="4"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5" fillId="0" borderId="0" xfId="0" applyFont="1" applyAlignment="1" applyProtection="1">
      <alignment horizontal="center" vertical="center" shrinkToFit="1"/>
      <protection hidden="1"/>
    </xf>
    <xf numFmtId="0" fontId="2" fillId="0" borderId="0" xfId="0" applyFont="1" applyBorder="1" applyAlignment="1" applyProtection="1">
      <protection hidden="1"/>
    </xf>
    <xf numFmtId="0" fontId="4" fillId="0" borderId="0"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7" fillId="0" borderId="0" xfId="0" applyFont="1" applyBorder="1" applyProtection="1">
      <alignment vertical="center"/>
      <protection hidden="1"/>
    </xf>
    <xf numFmtId="0" fontId="28" fillId="0" borderId="0" xfId="0" applyFont="1" applyBorder="1" applyProtection="1">
      <alignment vertical="center"/>
      <protection hidden="1"/>
    </xf>
    <xf numFmtId="0" fontId="29" fillId="4" borderId="0" xfId="0" applyFont="1" applyFill="1" applyBorder="1" applyProtection="1">
      <alignment vertical="center"/>
      <protection hidden="1"/>
    </xf>
    <xf numFmtId="0" fontId="4"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5" fillId="0" borderId="0" xfId="0" applyFont="1" applyAlignment="1" applyProtection="1">
      <alignment horizontal="center" vertical="center" shrinkToFit="1"/>
      <protection hidden="1"/>
    </xf>
    <xf numFmtId="0" fontId="4" fillId="0" borderId="0"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4" fillId="0" borderId="57" xfId="0" applyFont="1" applyBorder="1" applyAlignment="1" applyProtection="1">
      <alignment horizontal="center" vertical="center" shrinkToFit="1"/>
      <protection hidden="1"/>
    </xf>
    <xf numFmtId="0" fontId="23" fillId="0" borderId="1" xfId="0" applyFont="1" applyBorder="1" applyAlignment="1" applyProtection="1">
      <alignment horizontal="center" vertical="center" shrinkToFit="1"/>
      <protection hidden="1"/>
    </xf>
    <xf numFmtId="0" fontId="23" fillId="0" borderId="58" xfId="0" applyFont="1" applyBorder="1" applyAlignment="1" applyProtection="1">
      <alignment horizontal="center" vertical="center" shrinkToFit="1"/>
      <protection hidden="1"/>
    </xf>
    <xf numFmtId="0" fontId="23" fillId="0" borderId="61" xfId="0" applyFont="1" applyBorder="1" applyAlignment="1" applyProtection="1">
      <alignment horizontal="center" vertical="center" shrinkToFit="1"/>
      <protection hidden="1"/>
    </xf>
    <xf numFmtId="0" fontId="30" fillId="7" borderId="1" xfId="0" applyFont="1" applyFill="1" applyBorder="1" applyAlignment="1" applyProtection="1">
      <alignment horizontal="center" vertical="center" shrinkToFit="1"/>
      <protection hidden="1"/>
    </xf>
    <xf numFmtId="0" fontId="30" fillId="7" borderId="54" xfId="0" applyFont="1" applyFill="1" applyBorder="1" applyAlignment="1" applyProtection="1">
      <alignment horizontal="center" vertical="center" shrinkToFit="1"/>
      <protection hidden="1"/>
    </xf>
    <xf numFmtId="0" fontId="30" fillId="7" borderId="61" xfId="0" applyFont="1" applyFill="1" applyBorder="1" applyAlignment="1" applyProtection="1">
      <alignment horizontal="center" vertical="center" shrinkToFit="1"/>
      <protection hidden="1"/>
    </xf>
    <xf numFmtId="0" fontId="30" fillId="7" borderId="59" xfId="0" applyFont="1" applyFill="1" applyBorder="1" applyAlignment="1" applyProtection="1">
      <alignment horizontal="center" vertical="center" shrinkToFit="1"/>
      <protection hidden="1"/>
    </xf>
    <xf numFmtId="0" fontId="10" fillId="0" borderId="2"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2" fillId="0" borderId="2" xfId="0" applyFont="1" applyBorder="1" applyAlignment="1" applyProtection="1">
      <alignment horizontal="center" vertical="center" wrapText="1" shrinkToFit="1"/>
      <protection hidden="1"/>
    </xf>
    <xf numFmtId="0" fontId="2" fillId="0" borderId="4" xfId="0" applyFont="1" applyBorder="1" applyAlignment="1" applyProtection="1">
      <alignment horizontal="center" vertical="center" wrapText="1" shrinkToFit="1"/>
      <protection hidden="1"/>
    </xf>
    <xf numFmtId="0" fontId="2" fillId="0" borderId="5" xfId="0" applyFont="1" applyBorder="1" applyAlignment="1" applyProtection="1">
      <alignment horizontal="center" vertical="center" wrapText="1" shrinkToFit="1"/>
      <protection hidden="1"/>
    </xf>
    <xf numFmtId="0" fontId="2" fillId="0" borderId="8" xfId="0" applyFont="1" applyBorder="1" applyAlignment="1" applyProtection="1">
      <alignment horizontal="center" vertical="center" wrapText="1" shrinkToFit="1"/>
      <protection hidden="1"/>
    </xf>
    <xf numFmtId="0" fontId="2" fillId="0" borderId="9" xfId="0" applyFont="1" applyBorder="1" applyAlignment="1" applyProtection="1">
      <alignment horizontal="center" vertical="center" wrapText="1" shrinkToFit="1"/>
      <protection hidden="1"/>
    </xf>
    <xf numFmtId="0" fontId="2" fillId="0" borderId="10" xfId="0" applyFont="1" applyBorder="1" applyAlignment="1" applyProtection="1">
      <alignment horizontal="center" vertical="center" wrapText="1" shrinkToFit="1"/>
      <protection hidden="1"/>
    </xf>
    <xf numFmtId="0" fontId="2" fillId="0" borderId="1" xfId="0" applyFont="1" applyFill="1" applyBorder="1" applyAlignment="1" applyProtection="1">
      <alignment horizontal="center" vertical="center" textRotation="255"/>
      <protection hidden="1"/>
    </xf>
    <xf numFmtId="176" fontId="35" fillId="3" borderId="4" xfId="0" applyNumberFormat="1" applyFont="1" applyFill="1" applyBorder="1" applyAlignment="1" applyProtection="1">
      <alignment horizontal="center" vertical="center" shrinkToFit="1"/>
      <protection hidden="1"/>
    </xf>
    <xf numFmtId="176" fontId="35" fillId="3" borderId="9" xfId="0" applyNumberFormat="1" applyFont="1" applyFill="1" applyBorder="1" applyAlignment="1" applyProtection="1">
      <alignment horizontal="center" vertical="center" shrinkToFit="1"/>
      <protection hidden="1"/>
    </xf>
    <xf numFmtId="0" fontId="2" fillId="0" borderId="4" xfId="0" applyFont="1" applyFill="1" applyBorder="1" applyAlignment="1" applyProtection="1">
      <alignment horizontal="center" vertical="center"/>
      <protection hidden="1"/>
    </xf>
    <xf numFmtId="0" fontId="2" fillId="0" borderId="9"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0" borderId="8" xfId="0" applyFont="1" applyFill="1" applyBorder="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23" fillId="0" borderId="55" xfId="0" applyFont="1" applyBorder="1" applyAlignment="1" applyProtection="1">
      <alignment horizontal="center" vertical="center" wrapText="1" shrinkToFit="1"/>
      <protection hidden="1"/>
    </xf>
    <xf numFmtId="0" fontId="23" fillId="0" borderId="60" xfId="0" applyFont="1" applyBorder="1" applyAlignment="1" applyProtection="1">
      <alignment horizontal="center" vertical="center" shrinkToFit="1"/>
      <protection hidden="1"/>
    </xf>
    <xf numFmtId="0" fontId="23" fillId="0" borderId="57" xfId="0" applyFont="1" applyBorder="1" applyAlignment="1" applyProtection="1">
      <alignment horizontal="center" vertical="center" shrinkToFit="1"/>
      <protection hidden="1"/>
    </xf>
    <xf numFmtId="0" fontId="30" fillId="7" borderId="60" xfId="0" applyFont="1" applyFill="1" applyBorder="1" applyAlignment="1" applyProtection="1">
      <alignment horizontal="center" vertical="center" shrinkToFit="1"/>
      <protection hidden="1"/>
    </xf>
    <xf numFmtId="0" fontId="30" fillId="7" borderId="56" xfId="0" applyFont="1" applyFill="1" applyBorder="1" applyAlignment="1" applyProtection="1">
      <alignment horizontal="center" vertical="center" shrinkToFit="1"/>
      <protection hidden="1"/>
    </xf>
    <xf numFmtId="0" fontId="15"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176" fontId="35" fillId="3" borderId="2" xfId="0" applyNumberFormat="1" applyFont="1" applyFill="1" applyBorder="1" applyAlignment="1" applyProtection="1">
      <alignment horizontal="center" vertical="center" shrinkToFit="1"/>
      <protection hidden="1"/>
    </xf>
    <xf numFmtId="176" fontId="35" fillId="3" borderId="8" xfId="0" applyNumberFormat="1" applyFont="1" applyFill="1" applyBorder="1" applyAlignment="1" applyProtection="1">
      <alignment horizontal="center" vertical="center" shrinkToFit="1"/>
      <protection hidden="1"/>
    </xf>
    <xf numFmtId="176" fontId="35" fillId="7" borderId="4" xfId="0" applyNumberFormat="1" applyFont="1" applyFill="1" applyBorder="1" applyAlignment="1" applyProtection="1">
      <alignment horizontal="center" vertical="center" shrinkToFit="1"/>
      <protection hidden="1"/>
    </xf>
    <xf numFmtId="176" fontId="35" fillId="7" borderId="9" xfId="0" applyNumberFormat="1" applyFont="1" applyFill="1" applyBorder="1" applyAlignment="1" applyProtection="1">
      <alignment horizontal="center" vertical="center" shrinkToFit="1"/>
      <protection hidden="1"/>
    </xf>
    <xf numFmtId="176" fontId="14" fillId="0" borderId="4" xfId="0" applyNumberFormat="1" applyFont="1" applyFill="1" applyBorder="1" applyAlignment="1" applyProtection="1">
      <alignment horizontal="center" vertical="center" shrinkToFit="1"/>
      <protection hidden="1"/>
    </xf>
    <xf numFmtId="176" fontId="14" fillId="0" borderId="9" xfId="0" applyNumberFormat="1" applyFont="1" applyFill="1" applyBorder="1" applyAlignment="1" applyProtection="1">
      <alignment horizontal="center" vertical="center" shrinkToFit="1"/>
      <protection hidden="1"/>
    </xf>
    <xf numFmtId="0" fontId="2" fillId="0" borderId="4" xfId="0" applyFont="1" applyFill="1" applyBorder="1" applyAlignment="1" applyProtection="1">
      <alignment horizontal="center" vertical="center" shrinkToFit="1"/>
      <protection hidden="1"/>
    </xf>
    <xf numFmtId="0" fontId="2" fillId="0" borderId="9" xfId="0" applyFont="1" applyFill="1" applyBorder="1" applyAlignment="1" applyProtection="1">
      <alignment horizontal="center" vertical="center" shrinkToFit="1"/>
      <protection hidden="1"/>
    </xf>
    <xf numFmtId="0" fontId="2" fillId="0" borderId="4" xfId="0" applyFont="1" applyFill="1" applyBorder="1" applyAlignment="1" applyProtection="1">
      <alignment horizontal="center" vertical="center" textRotation="255"/>
      <protection hidden="1"/>
    </xf>
    <xf numFmtId="0" fontId="2" fillId="0" borderId="9" xfId="0" applyFont="1" applyFill="1" applyBorder="1" applyAlignment="1" applyProtection="1">
      <alignment horizontal="center" vertical="center" textRotation="255"/>
      <protection hidden="1"/>
    </xf>
    <xf numFmtId="0" fontId="2" fillId="0" borderId="4" xfId="0" applyFont="1" applyBorder="1" applyAlignment="1" applyProtection="1">
      <alignment horizontal="center" vertical="center" shrinkToFit="1"/>
      <protection hidden="1"/>
    </xf>
    <xf numFmtId="0" fontId="2" fillId="0" borderId="5" xfId="0" applyFont="1" applyBorder="1" applyAlignment="1" applyProtection="1">
      <alignment horizontal="center" vertical="center" shrinkToFit="1"/>
      <protection hidden="1"/>
    </xf>
    <xf numFmtId="0" fontId="2" fillId="0" borderId="8" xfId="0" applyFont="1" applyBorder="1" applyAlignment="1" applyProtection="1">
      <alignment horizontal="center" vertical="center" shrinkToFit="1"/>
      <protection hidden="1"/>
    </xf>
    <xf numFmtId="0" fontId="2" fillId="0" borderId="9" xfId="0" applyFont="1" applyBorder="1" applyAlignment="1" applyProtection="1">
      <alignment horizontal="center" vertical="center" shrinkToFit="1"/>
      <protection hidden="1"/>
    </xf>
    <xf numFmtId="0" fontId="2" fillId="0" borderId="10" xfId="0" applyFont="1" applyBorder="1" applyAlignment="1" applyProtection="1">
      <alignment horizontal="center" vertical="center" shrinkToFit="1"/>
      <protection hidden="1"/>
    </xf>
    <xf numFmtId="0" fontId="2" fillId="0" borderId="0" xfId="0" applyFont="1" applyBorder="1" applyAlignment="1" applyProtection="1">
      <alignment horizontal="center" vertical="center"/>
      <protection hidden="1"/>
    </xf>
    <xf numFmtId="176" fontId="14" fillId="0" borderId="2" xfId="0" applyNumberFormat="1" applyFont="1" applyFill="1" applyBorder="1" applyAlignment="1" applyProtection="1">
      <alignment horizontal="center" vertical="center" shrinkToFit="1"/>
      <protection hidden="1"/>
    </xf>
    <xf numFmtId="176" fontId="14" fillId="0" borderId="8" xfId="0" applyNumberFormat="1"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wrapText="1"/>
      <protection hidden="1"/>
    </xf>
    <xf numFmtId="0" fontId="10" fillId="3" borderId="19" xfId="0" applyFont="1" applyFill="1" applyBorder="1" applyAlignment="1" applyProtection="1">
      <alignment horizontal="center" vertical="center" shrinkToFit="1"/>
      <protection locked="0" hidden="1"/>
    </xf>
    <xf numFmtId="0" fontId="10" fillId="3" borderId="20" xfId="0" applyFont="1" applyFill="1" applyBorder="1" applyAlignment="1" applyProtection="1">
      <alignment horizontal="center" vertical="center" shrinkToFit="1"/>
      <protection locked="0" hidden="1"/>
    </xf>
    <xf numFmtId="0" fontId="4" fillId="0" borderId="20" xfId="0" applyFont="1" applyFill="1" applyBorder="1" applyAlignment="1" applyProtection="1">
      <alignment horizontal="left" vertical="top" shrinkToFit="1"/>
      <protection hidden="1"/>
    </xf>
    <xf numFmtId="0" fontId="4" fillId="0" borderId="21" xfId="0" applyFont="1" applyFill="1" applyBorder="1" applyAlignment="1" applyProtection="1">
      <alignment horizontal="left" vertical="top" shrinkToFit="1"/>
      <protection hidden="1"/>
    </xf>
    <xf numFmtId="0" fontId="4" fillId="0" borderId="14" xfId="0" applyFont="1" applyFill="1" applyBorder="1" applyAlignment="1" applyProtection="1">
      <alignment horizontal="left" vertical="top" wrapText="1"/>
      <protection hidden="1"/>
    </xf>
    <xf numFmtId="0" fontId="4" fillId="0" borderId="15" xfId="0" applyFont="1" applyFill="1" applyBorder="1" applyAlignment="1" applyProtection="1">
      <alignment horizontal="left" vertical="top" wrapText="1"/>
      <protection hidden="1"/>
    </xf>
    <xf numFmtId="0" fontId="4" fillId="0" borderId="16" xfId="0" applyFont="1" applyFill="1" applyBorder="1" applyAlignment="1" applyProtection="1">
      <alignment horizontal="left" vertical="top" wrapText="1"/>
      <protection hidden="1"/>
    </xf>
    <xf numFmtId="0" fontId="4" fillId="0" borderId="17"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18" xfId="0" applyFont="1" applyFill="1" applyBorder="1" applyAlignment="1" applyProtection="1">
      <alignment horizontal="left" vertical="top" wrapText="1"/>
      <protection hidden="1"/>
    </xf>
    <xf numFmtId="177" fontId="14" fillId="0" borderId="2" xfId="1" applyNumberFormat="1" applyFont="1" applyFill="1" applyBorder="1" applyAlignment="1" applyProtection="1">
      <alignment horizontal="center" vertical="center"/>
      <protection hidden="1"/>
    </xf>
    <xf numFmtId="177" fontId="14" fillId="0" borderId="4" xfId="1" applyNumberFormat="1" applyFont="1" applyFill="1" applyBorder="1" applyAlignment="1" applyProtection="1">
      <alignment horizontal="center" vertical="center"/>
      <protection hidden="1"/>
    </xf>
    <xf numFmtId="177" fontId="14" fillId="0" borderId="5" xfId="1" applyNumberFormat="1" applyFont="1" applyFill="1" applyBorder="1" applyAlignment="1" applyProtection="1">
      <alignment horizontal="center" vertical="center"/>
      <protection hidden="1"/>
    </xf>
    <xf numFmtId="177" fontId="14" fillId="0" borderId="8" xfId="1" applyNumberFormat="1" applyFont="1" applyFill="1" applyBorder="1" applyAlignment="1" applyProtection="1">
      <alignment horizontal="center" vertical="center"/>
      <protection hidden="1"/>
    </xf>
    <xf numFmtId="177" fontId="14" fillId="0" borderId="9" xfId="1" applyNumberFormat="1" applyFont="1" applyFill="1" applyBorder="1" applyAlignment="1" applyProtection="1">
      <alignment horizontal="center" vertical="center"/>
      <protection hidden="1"/>
    </xf>
    <xf numFmtId="177" fontId="14" fillId="0" borderId="10" xfId="1" applyNumberFormat="1" applyFont="1" applyFill="1" applyBorder="1" applyAlignment="1" applyProtection="1">
      <alignment horizontal="center" vertical="center"/>
      <protection hidden="1"/>
    </xf>
    <xf numFmtId="178" fontId="15" fillId="0" borderId="0" xfId="1" applyNumberFormat="1" applyFont="1" applyBorder="1" applyAlignment="1" applyProtection="1">
      <alignment horizontal="center" vertical="center"/>
      <protection hidden="1"/>
    </xf>
    <xf numFmtId="0" fontId="2" fillId="0" borderId="0" xfId="0" applyFont="1" applyBorder="1" applyAlignment="1" applyProtection="1">
      <alignment horizontal="left" vertical="center"/>
      <protection hidden="1"/>
    </xf>
    <xf numFmtId="0" fontId="31" fillId="3" borderId="19" xfId="0" applyFont="1" applyFill="1" applyBorder="1" applyAlignment="1" applyProtection="1">
      <alignment horizontal="center" vertical="center" shrinkToFit="1"/>
      <protection locked="0" hidden="1"/>
    </xf>
    <xf numFmtId="0" fontId="31" fillId="3" borderId="20" xfId="0" applyFont="1" applyFill="1" applyBorder="1" applyAlignment="1" applyProtection="1">
      <alignment horizontal="center" vertical="center" shrinkToFit="1"/>
      <protection locked="0" hidden="1"/>
    </xf>
    <xf numFmtId="176" fontId="14" fillId="3" borderId="4" xfId="0" applyNumberFormat="1" applyFont="1" applyFill="1" applyBorder="1" applyAlignment="1" applyProtection="1">
      <alignment horizontal="center" vertical="center" shrinkToFit="1"/>
      <protection locked="0" hidden="1"/>
    </xf>
    <xf numFmtId="176" fontId="14" fillId="3" borderId="9" xfId="0" applyNumberFormat="1" applyFont="1" applyFill="1" applyBorder="1" applyAlignment="1" applyProtection="1">
      <alignment horizontal="center" vertical="center" shrinkToFit="1"/>
      <protection locked="0" hidden="1"/>
    </xf>
    <xf numFmtId="176" fontId="14" fillId="3" borderId="2" xfId="0" applyNumberFormat="1" applyFont="1" applyFill="1" applyBorder="1" applyAlignment="1" applyProtection="1">
      <alignment horizontal="center" vertical="center" shrinkToFit="1"/>
      <protection locked="0" hidden="1"/>
    </xf>
    <xf numFmtId="176" fontId="14" fillId="3" borderId="8" xfId="0" applyNumberFormat="1" applyFont="1" applyFill="1" applyBorder="1" applyAlignment="1" applyProtection="1">
      <alignment horizontal="center" vertical="center" shrinkToFit="1"/>
      <protection locked="0" hidden="1"/>
    </xf>
    <xf numFmtId="0" fontId="4" fillId="0" borderId="2" xfId="0" applyFont="1" applyFill="1" applyBorder="1" applyAlignment="1" applyProtection="1">
      <alignment horizontal="center" vertical="center" shrinkToFit="1"/>
      <protection hidden="1"/>
    </xf>
    <xf numFmtId="0" fontId="4" fillId="0" borderId="4" xfId="0" applyFont="1" applyFill="1" applyBorder="1" applyAlignment="1" applyProtection="1">
      <alignment horizontal="center" vertical="center" shrinkToFit="1"/>
      <protection hidden="1"/>
    </xf>
    <xf numFmtId="0" fontId="4" fillId="0" borderId="5" xfId="0" applyFont="1" applyFill="1" applyBorder="1" applyAlignment="1" applyProtection="1">
      <alignment horizontal="center" vertical="center" shrinkToFit="1"/>
      <protection hidden="1"/>
    </xf>
    <xf numFmtId="0" fontId="4" fillId="0" borderId="6"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4" fillId="0" borderId="7" xfId="0" applyFont="1" applyFill="1" applyBorder="1" applyAlignment="1" applyProtection="1">
      <alignment horizontal="center" vertical="center" shrinkToFit="1"/>
      <protection hidden="1"/>
    </xf>
    <xf numFmtId="0" fontId="14" fillId="4" borderId="6" xfId="0" applyFont="1" applyFill="1" applyBorder="1" applyAlignment="1" applyProtection="1">
      <alignment horizontal="center" vertical="center"/>
      <protection hidden="1"/>
    </xf>
    <xf numFmtId="0" fontId="14" fillId="4"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protection hidden="1"/>
    </xf>
    <xf numFmtId="0" fontId="4" fillId="0" borderId="7"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0" fontId="4" fillId="0" borderId="8" xfId="0" applyFont="1" applyFill="1" applyBorder="1" applyAlignment="1" applyProtection="1">
      <alignment horizontal="center" vertical="center" shrinkToFit="1"/>
      <protection hidden="1"/>
    </xf>
    <xf numFmtId="0" fontId="4" fillId="0" borderId="9" xfId="0" applyFont="1" applyFill="1" applyBorder="1" applyAlignment="1" applyProtection="1">
      <alignment horizontal="center" vertical="center" shrinkToFit="1"/>
      <protection hidden="1"/>
    </xf>
    <xf numFmtId="0" fontId="4" fillId="0" borderId="10" xfId="0" applyFont="1" applyFill="1" applyBorder="1" applyAlignment="1" applyProtection="1">
      <alignment horizontal="center" vertical="center" shrinkToFit="1"/>
      <protection hidden="1"/>
    </xf>
    <xf numFmtId="0" fontId="4" fillId="0" borderId="2" xfId="0" applyFont="1" applyFill="1" applyBorder="1" applyAlignment="1" applyProtection="1">
      <alignment horizontal="center" vertical="center" wrapText="1" shrinkToFit="1"/>
      <protection hidden="1"/>
    </xf>
    <xf numFmtId="0" fontId="4" fillId="0" borderId="4" xfId="0" applyFont="1" applyFill="1" applyBorder="1" applyAlignment="1" applyProtection="1">
      <alignment horizontal="center" vertical="center" wrapText="1" shrinkToFit="1"/>
      <protection hidden="1"/>
    </xf>
    <xf numFmtId="0" fontId="4" fillId="0" borderId="5" xfId="0" applyFont="1" applyFill="1" applyBorder="1" applyAlignment="1" applyProtection="1">
      <alignment horizontal="center" vertical="center" wrapText="1" shrinkToFit="1"/>
      <protection hidden="1"/>
    </xf>
    <xf numFmtId="0" fontId="4" fillId="0" borderId="6" xfId="0" applyFont="1" applyFill="1" applyBorder="1" applyAlignment="1" applyProtection="1">
      <alignment horizontal="center" vertical="center" wrapText="1" shrinkToFit="1"/>
      <protection hidden="1"/>
    </xf>
    <xf numFmtId="0" fontId="4" fillId="0" borderId="0" xfId="0" applyFont="1" applyFill="1" applyBorder="1" applyAlignment="1" applyProtection="1">
      <alignment horizontal="center" vertical="center" wrapText="1" shrinkToFit="1"/>
      <protection hidden="1"/>
    </xf>
    <xf numFmtId="0" fontId="4" fillId="0" borderId="7" xfId="0" applyFont="1" applyFill="1" applyBorder="1" applyAlignment="1" applyProtection="1">
      <alignment horizontal="center" vertical="center" wrapText="1" shrinkToFit="1"/>
      <protection hidden="1"/>
    </xf>
    <xf numFmtId="0" fontId="4" fillId="0" borderId="8" xfId="0" applyFont="1" applyFill="1" applyBorder="1" applyAlignment="1" applyProtection="1">
      <alignment horizontal="center" vertical="center" wrapText="1" shrinkToFit="1"/>
      <protection hidden="1"/>
    </xf>
    <xf numFmtId="0" fontId="4" fillId="0" borderId="9" xfId="0" applyFont="1" applyFill="1" applyBorder="1" applyAlignment="1" applyProtection="1">
      <alignment horizontal="center" vertical="center" wrapText="1" shrinkToFit="1"/>
      <protection hidden="1"/>
    </xf>
    <xf numFmtId="0" fontId="4" fillId="0" borderId="10" xfId="0" applyFont="1" applyFill="1" applyBorder="1" applyAlignment="1" applyProtection="1">
      <alignment horizontal="center" vertical="center" wrapText="1" shrinkToFit="1"/>
      <protection hidden="1"/>
    </xf>
    <xf numFmtId="38" fontId="2" fillId="0" borderId="4" xfId="1" applyFont="1" applyFill="1" applyBorder="1" applyAlignment="1" applyProtection="1">
      <alignment horizontal="center" vertical="center"/>
      <protection hidden="1"/>
    </xf>
    <xf numFmtId="0" fontId="17" fillId="0" borderId="23" xfId="0" applyFont="1" applyBorder="1" applyAlignment="1" applyProtection="1">
      <alignment horizontal="center" vertical="center" shrinkToFit="1"/>
      <protection hidden="1"/>
    </xf>
    <xf numFmtId="0" fontId="2" fillId="0" borderId="2"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4"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38" fontId="32" fillId="3" borderId="4" xfId="1" applyFont="1" applyFill="1" applyBorder="1" applyAlignment="1" applyProtection="1">
      <alignment horizontal="center" vertical="center" shrinkToFit="1"/>
      <protection locked="0"/>
    </xf>
    <xf numFmtId="38" fontId="32" fillId="3" borderId="9" xfId="1" applyFont="1" applyFill="1" applyBorder="1" applyAlignment="1" applyProtection="1">
      <alignment horizontal="center" vertical="center" shrinkToFit="1"/>
      <protection locked="0"/>
    </xf>
    <xf numFmtId="0" fontId="17" fillId="0" borderId="2" xfId="0" applyFont="1" applyBorder="1" applyAlignment="1" applyProtection="1">
      <alignment horizontal="left" vertical="center" wrapText="1"/>
      <protection hidden="1"/>
    </xf>
    <xf numFmtId="0" fontId="11" fillId="0" borderId="4" xfId="0" applyFont="1" applyBorder="1" applyAlignment="1" applyProtection="1">
      <alignment horizontal="left" vertical="center" wrapText="1"/>
      <protection hidden="1"/>
    </xf>
    <xf numFmtId="0" fontId="11" fillId="0" borderId="5" xfId="0" applyFont="1" applyBorder="1" applyAlignment="1" applyProtection="1">
      <alignment horizontal="left" vertical="center" wrapText="1"/>
      <protection hidden="1"/>
    </xf>
    <xf numFmtId="0" fontId="11" fillId="0" borderId="6" xfId="0" applyFont="1" applyBorder="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0" fontId="11" fillId="0" borderId="7" xfId="0" applyFont="1" applyBorder="1" applyAlignment="1" applyProtection="1">
      <alignment horizontal="left" vertical="center" wrapText="1"/>
      <protection hidden="1"/>
    </xf>
    <xf numFmtId="0" fontId="11" fillId="0" borderId="8" xfId="0" applyFont="1" applyBorder="1" applyAlignment="1" applyProtection="1">
      <alignment horizontal="left" vertical="center" wrapText="1"/>
      <protection hidden="1"/>
    </xf>
    <xf numFmtId="0" fontId="11" fillId="0" borderId="9" xfId="0" applyFont="1" applyBorder="1" applyAlignment="1" applyProtection="1">
      <alignment horizontal="left" vertical="center" wrapText="1"/>
      <protection hidden="1"/>
    </xf>
    <xf numFmtId="0" fontId="11" fillId="0" borderId="10" xfId="0" applyFont="1" applyBorder="1" applyAlignment="1" applyProtection="1">
      <alignment horizontal="left" vertical="center" wrapText="1"/>
      <protection hidden="1"/>
    </xf>
    <xf numFmtId="0" fontId="4" fillId="0" borderId="2" xfId="0" applyFont="1" applyBorder="1" applyAlignment="1" applyProtection="1">
      <alignment horizontal="center" vertical="center" wrapText="1" shrinkToFit="1"/>
      <protection hidden="1"/>
    </xf>
    <xf numFmtId="0" fontId="4" fillId="0" borderId="4" xfId="0" applyFont="1" applyBorder="1" applyAlignment="1" applyProtection="1">
      <alignment horizontal="center" vertical="center" wrapText="1" shrinkToFit="1"/>
      <protection hidden="1"/>
    </xf>
    <xf numFmtId="0" fontId="4" fillId="0" borderId="8" xfId="0" applyFont="1" applyBorder="1" applyAlignment="1" applyProtection="1">
      <alignment horizontal="center" vertical="center" wrapText="1" shrinkToFit="1"/>
      <protection hidden="1"/>
    </xf>
    <xf numFmtId="0" fontId="4" fillId="0" borderId="9" xfId="0" applyFont="1" applyBorder="1" applyAlignment="1" applyProtection="1">
      <alignment horizontal="center" vertical="center" wrapText="1" shrinkToFit="1"/>
      <protection hidden="1"/>
    </xf>
    <xf numFmtId="49" fontId="2" fillId="0" borderId="6" xfId="0" applyNumberFormat="1" applyFont="1" applyBorder="1" applyAlignment="1" applyProtection="1">
      <alignment horizontal="left" vertical="center" wrapText="1"/>
      <protection hidden="1"/>
    </xf>
    <xf numFmtId="49" fontId="2" fillId="0" borderId="0" xfId="0" applyNumberFormat="1" applyFont="1" applyBorder="1" applyAlignment="1" applyProtection="1">
      <alignment horizontal="left" vertical="center" wrapText="1"/>
      <protection hidden="1"/>
    </xf>
    <xf numFmtId="49" fontId="2" fillId="0" borderId="7" xfId="0" applyNumberFormat="1" applyFont="1" applyBorder="1" applyAlignment="1" applyProtection="1">
      <alignment horizontal="left" vertical="center" wrapText="1"/>
      <protection hidden="1"/>
    </xf>
    <xf numFmtId="49" fontId="2" fillId="0" borderId="8" xfId="0" applyNumberFormat="1" applyFont="1" applyBorder="1" applyAlignment="1" applyProtection="1">
      <alignment horizontal="left" vertical="center" wrapText="1"/>
      <protection hidden="1"/>
    </xf>
    <xf numFmtId="49" fontId="2" fillId="0" borderId="9" xfId="0" applyNumberFormat="1" applyFont="1" applyBorder="1" applyAlignment="1" applyProtection="1">
      <alignment horizontal="left" vertical="center" wrapText="1"/>
      <protection hidden="1"/>
    </xf>
    <xf numFmtId="49" fontId="2" fillId="0" borderId="10" xfId="0" applyNumberFormat="1" applyFont="1" applyBorder="1" applyAlignment="1" applyProtection="1">
      <alignment horizontal="left" vertical="center" wrapText="1"/>
      <protection hidden="1"/>
    </xf>
    <xf numFmtId="0" fontId="2" fillId="0" borderId="1" xfId="0" applyFont="1" applyBorder="1" applyAlignment="1" applyProtection="1">
      <alignment horizontal="center" vertical="center" wrapText="1"/>
      <protection hidden="1"/>
    </xf>
    <xf numFmtId="56" fontId="2"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left" vertical="center" wrapText="1"/>
      <protection hidden="1"/>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0" borderId="0" xfId="0" applyFont="1" applyBorder="1" applyAlignment="1" applyProtection="1">
      <alignment horizontal="center" vertical="center"/>
      <protection hidden="1"/>
    </xf>
    <xf numFmtId="0" fontId="2" fillId="0" borderId="5"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13" fillId="0" borderId="5" xfId="0" applyFont="1" applyBorder="1" applyAlignment="1" applyProtection="1">
      <alignment horizontal="center" vertical="center" wrapText="1"/>
      <protection hidden="1"/>
    </xf>
    <xf numFmtId="0" fontId="13" fillId="0" borderId="6" xfId="0" applyFont="1" applyBorder="1" applyAlignment="1" applyProtection="1">
      <alignment horizontal="center" vertical="center" wrapText="1"/>
      <protection hidden="1"/>
    </xf>
    <xf numFmtId="0" fontId="13" fillId="0" borderId="0" xfId="0" applyFont="1" applyBorder="1" applyAlignment="1" applyProtection="1">
      <alignment horizontal="center" vertical="center" wrapText="1"/>
      <protection hidden="1"/>
    </xf>
    <xf numFmtId="0" fontId="13" fillId="0" borderId="7" xfId="0" applyFont="1" applyBorder="1" applyAlignment="1" applyProtection="1">
      <alignment horizontal="center" vertical="center" wrapText="1"/>
      <protection hidden="1"/>
    </xf>
    <xf numFmtId="0" fontId="13" fillId="0" borderId="8"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10" xfId="0" applyFont="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hidden="1"/>
    </xf>
    <xf numFmtId="0" fontId="2" fillId="0" borderId="34" xfId="0" applyFont="1" applyBorder="1" applyAlignment="1" applyProtection="1">
      <alignment horizontal="center" vertical="center" wrapText="1"/>
      <protection hidden="1"/>
    </xf>
    <xf numFmtId="0" fontId="2" fillId="0" borderId="37" xfId="0" applyFont="1" applyBorder="1" applyAlignment="1" applyProtection="1">
      <alignment horizontal="center" vertical="center" wrapText="1"/>
      <protection hidden="1"/>
    </xf>
    <xf numFmtId="0" fontId="2" fillId="0" borderId="36" xfId="0" applyFont="1" applyBorder="1" applyAlignment="1" applyProtection="1">
      <alignment horizontal="center" vertical="center" shrinkToFit="1"/>
      <protection hidden="1"/>
    </xf>
    <xf numFmtId="0" fontId="2" fillId="0" borderId="35" xfId="0" applyFont="1" applyBorder="1" applyAlignment="1" applyProtection="1">
      <alignment horizontal="center" vertical="center" shrinkToFit="1"/>
      <protection hidden="1"/>
    </xf>
    <xf numFmtId="0" fontId="2" fillId="0" borderId="0" xfId="0" applyFont="1" applyBorder="1" applyAlignment="1" applyProtection="1">
      <alignment horizontal="center" vertical="center" shrinkToFit="1"/>
      <protection hidden="1"/>
    </xf>
    <xf numFmtId="0" fontId="2" fillId="0" borderId="7" xfId="0" applyFont="1" applyBorder="1" applyAlignment="1" applyProtection="1">
      <alignment horizontal="center" vertical="center" shrinkToFit="1"/>
      <protection hidden="1"/>
    </xf>
    <xf numFmtId="0" fontId="2" fillId="0" borderId="38" xfId="0" applyFont="1" applyBorder="1" applyAlignment="1" applyProtection="1">
      <alignment horizontal="center" vertical="center" shrinkToFit="1"/>
      <protection hidden="1"/>
    </xf>
    <xf numFmtId="0" fontId="2" fillId="0" borderId="25" xfId="0" applyFont="1" applyBorder="1" applyAlignment="1" applyProtection="1">
      <alignment horizontal="center" vertical="center" shrinkToFit="1"/>
      <protection hidden="1"/>
    </xf>
    <xf numFmtId="0" fontId="2" fillId="0" borderId="6" xfId="0" applyFont="1" applyBorder="1" applyAlignment="1" applyProtection="1">
      <alignment horizontal="center" vertical="center" shrinkToFit="1"/>
      <protection hidden="1"/>
    </xf>
    <xf numFmtId="0" fontId="2" fillId="0" borderId="34" xfId="0" applyFont="1" applyBorder="1" applyAlignment="1" applyProtection="1">
      <alignment horizontal="center" vertical="center" shrinkToFit="1"/>
      <protection hidden="1"/>
    </xf>
    <xf numFmtId="0" fontId="2" fillId="0" borderId="37" xfId="0" applyFont="1" applyBorder="1" applyAlignment="1" applyProtection="1">
      <alignment horizontal="center" vertical="center" shrinkToFit="1"/>
      <protection hidden="1"/>
    </xf>
    <xf numFmtId="0" fontId="15" fillId="0" borderId="0" xfId="0" applyFont="1" applyAlignment="1" applyProtection="1">
      <alignment horizontal="left" vertical="center"/>
      <protection hidden="1"/>
    </xf>
    <xf numFmtId="0" fontId="2" fillId="0" borderId="2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34" xfId="0" applyFont="1" applyBorder="1" applyAlignment="1" applyProtection="1">
      <alignment horizontal="center" vertical="center"/>
      <protection hidden="1"/>
    </xf>
    <xf numFmtId="0" fontId="2" fillId="0" borderId="37" xfId="0" applyFont="1" applyBorder="1" applyAlignment="1" applyProtection="1">
      <alignment horizontal="center" vertical="center"/>
      <protection hidden="1"/>
    </xf>
    <xf numFmtId="0" fontId="2" fillId="0" borderId="26"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35"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29"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2" fillId="0" borderId="31" xfId="0" applyFont="1" applyBorder="1" applyAlignment="1" applyProtection="1">
      <alignment horizontal="center" vertical="center" wrapText="1"/>
      <protection hidden="1"/>
    </xf>
    <xf numFmtId="0" fontId="2" fillId="0" borderId="32" xfId="0" applyFont="1" applyBorder="1" applyAlignment="1" applyProtection="1">
      <alignment horizontal="center" vertical="center" wrapText="1"/>
      <protection hidden="1"/>
    </xf>
    <xf numFmtId="0" fontId="2" fillId="0" borderId="33" xfId="0" applyFont="1" applyBorder="1" applyAlignment="1" applyProtection="1">
      <alignment horizontal="center" vertical="center" wrapText="1"/>
      <protection hidden="1"/>
    </xf>
    <xf numFmtId="0" fontId="2" fillId="3" borderId="35"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184" fontId="2" fillId="0" borderId="13" xfId="0" applyNumberFormat="1" applyFont="1" applyFill="1" applyBorder="1" applyAlignment="1" applyProtection="1">
      <alignment horizontal="center" vertical="center" wrapText="1"/>
      <protection hidden="1"/>
    </xf>
    <xf numFmtId="184" fontId="2" fillId="0" borderId="13" xfId="0" applyNumberFormat="1" applyFont="1" applyFill="1" applyBorder="1" applyAlignment="1" applyProtection="1">
      <alignment horizontal="center" vertical="center"/>
      <protection hidden="1"/>
    </xf>
    <xf numFmtId="184" fontId="2" fillId="0" borderId="53" xfId="0" applyNumberFormat="1" applyFont="1" applyFill="1" applyBorder="1" applyAlignment="1" applyProtection="1">
      <alignment horizontal="center" vertical="center"/>
      <protection hidden="1"/>
    </xf>
    <xf numFmtId="184" fontId="2" fillId="0" borderId="1" xfId="0" applyNumberFormat="1" applyFont="1" applyFill="1" applyBorder="1" applyAlignment="1" applyProtection="1">
      <alignment horizontal="center" vertical="center"/>
      <protection hidden="1"/>
    </xf>
    <xf numFmtId="184" fontId="2" fillId="0" borderId="54" xfId="0" applyNumberFormat="1" applyFont="1" applyFill="1" applyBorder="1" applyAlignment="1" applyProtection="1">
      <alignment horizontal="center" vertical="center"/>
      <protection hidden="1"/>
    </xf>
    <xf numFmtId="182" fontId="2" fillId="0" borderId="4" xfId="0" applyNumberFormat="1" applyFont="1" applyBorder="1" applyAlignment="1" applyProtection="1">
      <alignment horizontal="right" vertical="center"/>
      <protection hidden="1"/>
    </xf>
    <xf numFmtId="182" fontId="2" fillId="0" borderId="5" xfId="0" applyNumberFormat="1" applyFont="1" applyBorder="1" applyAlignment="1" applyProtection="1">
      <alignment horizontal="right" vertical="center"/>
      <protection hidden="1"/>
    </xf>
    <xf numFmtId="182" fontId="2" fillId="0" borderId="0" xfId="0" applyNumberFormat="1" applyFont="1" applyBorder="1" applyAlignment="1" applyProtection="1">
      <alignment horizontal="right" vertical="center"/>
      <protection hidden="1"/>
    </xf>
    <xf numFmtId="182" fontId="2" fillId="0" borderId="7" xfId="0" applyNumberFormat="1" applyFont="1" applyBorder="1" applyAlignment="1" applyProtection="1">
      <alignment horizontal="right" vertical="center"/>
      <protection hidden="1"/>
    </xf>
    <xf numFmtId="182" fontId="2" fillId="0" borderId="9" xfId="0" applyNumberFormat="1" applyFont="1" applyBorder="1" applyAlignment="1" applyProtection="1">
      <alignment horizontal="right" vertical="center"/>
      <protection hidden="1"/>
    </xf>
    <xf numFmtId="182" fontId="2" fillId="0" borderId="10" xfId="0" applyNumberFormat="1" applyFont="1" applyBorder="1" applyAlignment="1" applyProtection="1">
      <alignment horizontal="right" vertical="center"/>
      <protection hidden="1"/>
    </xf>
    <xf numFmtId="179" fontId="4" fillId="3" borderId="36" xfId="0" applyNumberFormat="1" applyFont="1" applyFill="1" applyBorder="1" applyAlignment="1" applyProtection="1">
      <alignment horizontal="center" vertical="center"/>
      <protection locked="0"/>
    </xf>
    <xf numFmtId="179" fontId="4" fillId="3" borderId="4" xfId="0" applyNumberFormat="1" applyFont="1" applyFill="1" applyBorder="1" applyAlignment="1" applyProtection="1">
      <alignment horizontal="center" vertical="center"/>
      <protection locked="0"/>
    </xf>
    <xf numFmtId="179" fontId="4" fillId="3" borderId="35" xfId="0" applyNumberFormat="1" applyFont="1" applyFill="1" applyBorder="1" applyAlignment="1" applyProtection="1">
      <alignment horizontal="center" vertical="center"/>
      <protection locked="0"/>
    </xf>
    <xf numFmtId="179" fontId="4" fillId="3" borderId="0" xfId="0" applyNumberFormat="1" applyFont="1" applyFill="1" applyBorder="1" applyAlignment="1" applyProtection="1">
      <alignment horizontal="center" vertical="center"/>
      <protection locked="0"/>
    </xf>
    <xf numFmtId="179" fontId="4" fillId="3" borderId="38" xfId="0" applyNumberFormat="1" applyFont="1" applyFill="1" applyBorder="1" applyAlignment="1" applyProtection="1">
      <alignment horizontal="center" vertical="center"/>
      <protection locked="0"/>
    </xf>
    <xf numFmtId="179" fontId="4" fillId="3" borderId="9" xfId="0" applyNumberFormat="1" applyFont="1" applyFill="1" applyBorder="1" applyAlignment="1" applyProtection="1">
      <alignment horizontal="center" vertical="center"/>
      <protection locked="0"/>
    </xf>
    <xf numFmtId="180" fontId="4" fillId="3" borderId="36" xfId="0" applyNumberFormat="1" applyFont="1" applyFill="1" applyBorder="1" applyAlignment="1" applyProtection="1">
      <alignment horizontal="right" vertical="center" indent="1"/>
      <protection locked="0"/>
    </xf>
    <xf numFmtId="180" fontId="4" fillId="3" borderId="4" xfId="0" applyNumberFormat="1" applyFont="1" applyFill="1" applyBorder="1" applyAlignment="1" applyProtection="1">
      <alignment horizontal="right" vertical="center" indent="1"/>
      <protection locked="0"/>
    </xf>
    <xf numFmtId="180" fontId="4" fillId="3" borderId="25" xfId="0" applyNumberFormat="1" applyFont="1" applyFill="1" applyBorder="1" applyAlignment="1" applyProtection="1">
      <alignment horizontal="right" vertical="center" indent="1"/>
      <protection locked="0"/>
    </xf>
    <xf numFmtId="180" fontId="4" fillId="3" borderId="35" xfId="0" applyNumberFormat="1" applyFont="1" applyFill="1" applyBorder="1" applyAlignment="1" applyProtection="1">
      <alignment horizontal="right" vertical="center" indent="1"/>
      <protection locked="0"/>
    </xf>
    <xf numFmtId="180" fontId="4" fillId="3" borderId="0" xfId="0" applyNumberFormat="1" applyFont="1" applyFill="1" applyBorder="1" applyAlignment="1" applyProtection="1">
      <alignment horizontal="right" vertical="center" indent="1"/>
      <protection locked="0"/>
    </xf>
    <xf numFmtId="180" fontId="4" fillId="3" borderId="34" xfId="0" applyNumberFormat="1" applyFont="1" applyFill="1" applyBorder="1" applyAlignment="1" applyProtection="1">
      <alignment horizontal="right" vertical="center" indent="1"/>
      <protection locked="0"/>
    </xf>
    <xf numFmtId="0" fontId="2" fillId="0" borderId="4" xfId="0" applyNumberFormat="1" applyFont="1" applyBorder="1" applyAlignment="1" applyProtection="1">
      <alignment horizontal="center" vertical="center"/>
      <protection hidden="1"/>
    </xf>
    <xf numFmtId="0" fontId="2" fillId="0" borderId="5" xfId="0" applyNumberFormat="1" applyFont="1" applyBorder="1" applyAlignment="1" applyProtection="1">
      <alignment horizontal="center" vertical="center"/>
      <protection hidden="1"/>
    </xf>
    <xf numFmtId="0" fontId="2" fillId="0" borderId="0" xfId="0" applyNumberFormat="1" applyFont="1" applyBorder="1" applyAlignment="1" applyProtection="1">
      <alignment horizontal="center" vertical="center"/>
      <protection hidden="1"/>
    </xf>
    <xf numFmtId="0" fontId="2" fillId="0" borderId="7" xfId="0" applyNumberFormat="1" applyFont="1" applyBorder="1" applyAlignment="1" applyProtection="1">
      <alignment horizontal="center" vertical="center"/>
      <protection hidden="1"/>
    </xf>
    <xf numFmtId="0" fontId="2" fillId="0" borderId="9" xfId="0" applyNumberFormat="1" applyFont="1" applyBorder="1" applyAlignment="1" applyProtection="1">
      <alignment horizontal="center" vertical="center"/>
      <protection hidden="1"/>
    </xf>
    <xf numFmtId="0" fontId="2" fillId="0" borderId="10" xfId="0" applyNumberFormat="1" applyFont="1" applyBorder="1" applyAlignment="1" applyProtection="1">
      <alignment horizontal="center" vertical="center"/>
      <protection hidden="1"/>
    </xf>
    <xf numFmtId="181" fontId="2" fillId="0" borderId="2" xfId="0" applyNumberFormat="1" applyFont="1" applyBorder="1" applyAlignment="1" applyProtection="1">
      <alignment horizontal="center" vertical="center"/>
      <protection hidden="1"/>
    </xf>
    <xf numFmtId="181" fontId="2" fillId="0" borderId="4" xfId="0" applyNumberFormat="1" applyFont="1" applyBorder="1" applyAlignment="1" applyProtection="1">
      <alignment horizontal="center" vertical="center"/>
      <protection hidden="1"/>
    </xf>
    <xf numFmtId="181" fontId="2" fillId="0" borderId="5" xfId="0" applyNumberFormat="1" applyFont="1" applyBorder="1" applyAlignment="1" applyProtection="1">
      <alignment horizontal="center" vertical="center"/>
      <protection hidden="1"/>
    </xf>
    <xf numFmtId="181" fontId="2" fillId="0" borderId="6" xfId="0" applyNumberFormat="1" applyFont="1" applyBorder="1" applyAlignment="1" applyProtection="1">
      <alignment horizontal="center" vertical="center"/>
      <protection hidden="1"/>
    </xf>
    <xf numFmtId="181" fontId="2" fillId="0" borderId="0" xfId="0" applyNumberFormat="1" applyFont="1" applyBorder="1" applyAlignment="1" applyProtection="1">
      <alignment horizontal="center" vertical="center"/>
      <protection hidden="1"/>
    </xf>
    <xf numFmtId="181" fontId="2" fillId="0" borderId="7" xfId="0" applyNumberFormat="1" applyFont="1" applyBorder="1" applyAlignment="1" applyProtection="1">
      <alignment horizontal="center" vertical="center"/>
      <protection hidden="1"/>
    </xf>
    <xf numFmtId="181" fontId="2" fillId="0" borderId="8" xfId="0" applyNumberFormat="1" applyFont="1" applyBorder="1" applyAlignment="1" applyProtection="1">
      <alignment horizontal="center" vertical="center"/>
      <protection hidden="1"/>
    </xf>
    <xf numFmtId="181" fontId="2" fillId="0" borderId="9" xfId="0" applyNumberFormat="1" applyFont="1" applyBorder="1" applyAlignment="1" applyProtection="1">
      <alignment horizontal="center" vertical="center"/>
      <protection hidden="1"/>
    </xf>
    <xf numFmtId="181" fontId="2" fillId="0" borderId="10" xfId="0" applyNumberFormat="1" applyFont="1" applyBorder="1" applyAlignment="1" applyProtection="1">
      <alignment horizontal="center" vertical="center"/>
      <protection hidden="1"/>
    </xf>
    <xf numFmtId="0" fontId="2" fillId="0" borderId="2" xfId="0" applyNumberFormat="1" applyFont="1" applyBorder="1" applyAlignment="1" applyProtection="1">
      <alignment horizontal="center" vertical="center"/>
      <protection hidden="1"/>
    </xf>
    <xf numFmtId="0" fontId="2" fillId="0" borderId="6" xfId="0" applyNumberFormat="1" applyFont="1" applyBorder="1" applyAlignment="1" applyProtection="1">
      <alignment horizontal="center" vertical="center"/>
      <protection hidden="1"/>
    </xf>
    <xf numFmtId="0" fontId="2" fillId="0" borderId="8" xfId="0" applyNumberFormat="1" applyFont="1" applyBorder="1" applyAlignment="1" applyProtection="1">
      <alignment horizontal="center" vertical="center"/>
      <protection hidden="1"/>
    </xf>
    <xf numFmtId="182" fontId="2" fillId="0" borderId="2" xfId="0" applyNumberFormat="1" applyFont="1" applyBorder="1" applyAlignment="1" applyProtection="1">
      <alignment horizontal="center" vertical="center" shrinkToFit="1"/>
      <protection hidden="1"/>
    </xf>
    <xf numFmtId="182" fontId="2" fillId="0" borderId="4" xfId="0" applyNumberFormat="1" applyFont="1" applyBorder="1" applyAlignment="1" applyProtection="1">
      <alignment horizontal="center" vertical="center" shrinkToFit="1"/>
      <protection hidden="1"/>
    </xf>
    <xf numFmtId="182" fontId="2" fillId="0" borderId="25" xfId="0" applyNumberFormat="1" applyFont="1" applyBorder="1" applyAlignment="1" applyProtection="1">
      <alignment horizontal="center" vertical="center" shrinkToFit="1"/>
      <protection hidden="1"/>
    </xf>
    <xf numFmtId="182" fontId="2" fillId="0" borderId="6" xfId="0" applyNumberFormat="1" applyFont="1" applyBorder="1" applyAlignment="1" applyProtection="1">
      <alignment horizontal="center" vertical="center" shrinkToFit="1"/>
      <protection hidden="1"/>
    </xf>
    <xf numFmtId="182" fontId="2" fillId="0" borderId="0" xfId="0" applyNumberFormat="1" applyFont="1" applyBorder="1" applyAlignment="1" applyProtection="1">
      <alignment horizontal="center" vertical="center" shrinkToFit="1"/>
      <protection hidden="1"/>
    </xf>
    <xf numFmtId="182" fontId="2" fillId="0" borderId="34" xfId="0" applyNumberFormat="1" applyFont="1" applyBorder="1" applyAlignment="1" applyProtection="1">
      <alignment horizontal="center" vertical="center" shrinkToFit="1"/>
      <protection hidden="1"/>
    </xf>
    <xf numFmtId="182" fontId="2" fillId="0" borderId="8" xfId="0" applyNumberFormat="1" applyFont="1" applyBorder="1" applyAlignment="1" applyProtection="1">
      <alignment horizontal="center" vertical="center" shrinkToFit="1"/>
      <protection hidden="1"/>
    </xf>
    <xf numFmtId="182" fontId="2" fillId="0" borderId="9" xfId="0" applyNumberFormat="1" applyFont="1" applyBorder="1" applyAlignment="1" applyProtection="1">
      <alignment horizontal="center" vertical="center" shrinkToFit="1"/>
      <protection hidden="1"/>
    </xf>
    <xf numFmtId="182" fontId="2" fillId="0" borderId="37" xfId="0" applyNumberFormat="1" applyFont="1" applyBorder="1" applyAlignment="1" applyProtection="1">
      <alignment horizontal="center" vertical="center" shrinkToFit="1"/>
      <protection hidden="1"/>
    </xf>
    <xf numFmtId="0" fontId="4" fillId="3" borderId="39" xfId="0" applyFont="1" applyFill="1" applyBorder="1" applyAlignment="1" applyProtection="1">
      <alignment horizontal="right" vertical="center" indent="1"/>
      <protection locked="0"/>
    </xf>
    <xf numFmtId="0" fontId="4" fillId="3" borderId="40" xfId="0" applyFont="1" applyFill="1" applyBorder="1" applyAlignment="1" applyProtection="1">
      <alignment horizontal="right" vertical="center" indent="1"/>
      <protection locked="0"/>
    </xf>
    <xf numFmtId="180" fontId="4" fillId="3" borderId="2" xfId="0" applyNumberFormat="1" applyFont="1" applyFill="1" applyBorder="1" applyAlignment="1" applyProtection="1">
      <alignment horizontal="right" vertical="center" wrapText="1" indent="1"/>
      <protection locked="0"/>
    </xf>
    <xf numFmtId="180" fontId="4" fillId="3" borderId="4" xfId="0" applyNumberFormat="1" applyFont="1" applyFill="1" applyBorder="1" applyAlignment="1" applyProtection="1">
      <alignment horizontal="right" vertical="center" wrapText="1" indent="1"/>
      <protection locked="0"/>
    </xf>
    <xf numFmtId="180" fontId="4" fillId="3" borderId="25" xfId="0" applyNumberFormat="1" applyFont="1" applyFill="1" applyBorder="1" applyAlignment="1" applyProtection="1">
      <alignment horizontal="right" vertical="center" wrapText="1" indent="1"/>
      <protection locked="0"/>
    </xf>
    <xf numFmtId="180" fontId="4" fillId="3" borderId="8" xfId="0" applyNumberFormat="1" applyFont="1" applyFill="1" applyBorder="1" applyAlignment="1" applyProtection="1">
      <alignment horizontal="right" vertical="center" wrapText="1" indent="1"/>
      <protection locked="0"/>
    </xf>
    <xf numFmtId="180" fontId="4" fillId="3" borderId="9" xfId="0" applyNumberFormat="1" applyFont="1" applyFill="1" applyBorder="1" applyAlignment="1" applyProtection="1">
      <alignment horizontal="right" vertical="center" wrapText="1" indent="1"/>
      <protection locked="0"/>
    </xf>
    <xf numFmtId="180" fontId="4" fillId="3" borderId="37" xfId="0" applyNumberFormat="1" applyFont="1" applyFill="1" applyBorder="1" applyAlignment="1" applyProtection="1">
      <alignment horizontal="right" vertical="center" wrapText="1" indent="1"/>
      <protection locked="0"/>
    </xf>
    <xf numFmtId="0" fontId="2" fillId="6" borderId="2" xfId="0" applyFont="1" applyFill="1" applyBorder="1" applyAlignment="1" applyProtection="1">
      <alignment horizontal="center" vertical="center"/>
      <protection hidden="1"/>
    </xf>
    <xf numFmtId="0" fontId="4" fillId="6" borderId="6" xfId="0" applyFont="1" applyFill="1" applyBorder="1" applyAlignment="1" applyProtection="1">
      <alignment horizontal="center" vertical="center"/>
      <protection hidden="1"/>
    </xf>
    <xf numFmtId="0" fontId="4" fillId="6" borderId="8" xfId="0" applyFont="1" applyFill="1" applyBorder="1" applyAlignment="1" applyProtection="1">
      <alignment horizontal="center" vertical="center"/>
      <protection hidden="1"/>
    </xf>
    <xf numFmtId="0" fontId="2" fillId="6" borderId="4" xfId="0" applyFont="1" applyFill="1" applyBorder="1" applyAlignment="1" applyProtection="1">
      <alignment horizontal="center" vertical="center" shrinkToFit="1"/>
      <protection hidden="1"/>
    </xf>
    <xf numFmtId="0" fontId="4" fillId="6" borderId="0" xfId="0" applyFont="1" applyFill="1" applyBorder="1" applyAlignment="1" applyProtection="1">
      <alignment horizontal="center" vertical="center" shrinkToFit="1"/>
      <protection hidden="1"/>
    </xf>
    <xf numFmtId="0" fontId="4" fillId="6" borderId="9" xfId="0" applyFont="1" applyFill="1" applyBorder="1" applyAlignment="1" applyProtection="1">
      <alignment horizontal="center" vertical="center" shrinkToFit="1"/>
      <protection hidden="1"/>
    </xf>
    <xf numFmtId="0" fontId="4" fillId="6" borderId="4" xfId="0" applyFont="1" applyFill="1" applyBorder="1" applyAlignment="1" applyProtection="1">
      <alignment horizontal="center" vertical="center"/>
      <protection hidden="1"/>
    </xf>
    <xf numFmtId="0" fontId="4" fillId="6" borderId="0" xfId="0" applyFont="1" applyFill="1" applyBorder="1" applyAlignment="1" applyProtection="1">
      <alignment horizontal="center" vertical="center"/>
      <protection hidden="1"/>
    </xf>
    <xf numFmtId="0" fontId="4" fillId="6" borderId="9" xfId="0" applyFont="1" applyFill="1" applyBorder="1" applyAlignment="1" applyProtection="1">
      <alignment horizontal="center" vertical="center"/>
      <protection hidden="1"/>
    </xf>
    <xf numFmtId="0" fontId="33" fillId="3" borderId="36" xfId="0" applyFont="1" applyFill="1" applyBorder="1" applyAlignment="1" applyProtection="1">
      <alignment horizontal="center" vertical="center"/>
      <protection locked="0"/>
    </xf>
    <xf numFmtId="0" fontId="33" fillId="3" borderId="4" xfId="0" applyFont="1" applyFill="1" applyBorder="1" applyAlignment="1" applyProtection="1">
      <alignment horizontal="center" vertical="center"/>
      <protection locked="0"/>
    </xf>
    <xf numFmtId="0" fontId="33" fillId="3" borderId="5" xfId="0" applyFont="1" applyFill="1" applyBorder="1" applyAlignment="1" applyProtection="1">
      <alignment horizontal="center" vertical="center"/>
      <protection locked="0"/>
    </xf>
    <xf numFmtId="0" fontId="33" fillId="3" borderId="35" xfId="0" applyFont="1" applyFill="1" applyBorder="1" applyAlignment="1" applyProtection="1">
      <alignment horizontal="center" vertical="center"/>
      <protection locked="0"/>
    </xf>
    <xf numFmtId="0" fontId="33" fillId="3" borderId="0" xfId="0" applyFont="1" applyFill="1" applyBorder="1" applyAlignment="1" applyProtection="1">
      <alignment horizontal="center" vertical="center"/>
      <protection locked="0"/>
    </xf>
    <xf numFmtId="0" fontId="33" fillId="3" borderId="7" xfId="0" applyFont="1" applyFill="1" applyBorder="1" applyAlignment="1" applyProtection="1">
      <alignment horizontal="center" vertical="center"/>
      <protection locked="0"/>
    </xf>
    <xf numFmtId="0" fontId="33" fillId="3" borderId="38" xfId="0" applyFont="1" applyFill="1" applyBorder="1" applyAlignment="1" applyProtection="1">
      <alignment horizontal="center" vertical="center"/>
      <protection locked="0"/>
    </xf>
    <xf numFmtId="0" fontId="33" fillId="3" borderId="9" xfId="0" applyFont="1" applyFill="1" applyBorder="1" applyAlignment="1" applyProtection="1">
      <alignment horizontal="center" vertical="center"/>
      <protection locked="0"/>
    </xf>
    <xf numFmtId="0" fontId="33" fillId="3" borderId="10" xfId="0" applyFont="1" applyFill="1" applyBorder="1" applyAlignment="1" applyProtection="1">
      <alignment horizontal="center" vertical="center"/>
      <protection locked="0"/>
    </xf>
    <xf numFmtId="0" fontId="34" fillId="3" borderId="35" xfId="0" applyFont="1" applyFill="1" applyBorder="1" applyAlignment="1" applyProtection="1">
      <alignment horizontal="center" vertical="center"/>
      <protection locked="0"/>
    </xf>
    <xf numFmtId="0" fontId="34" fillId="3" borderId="0" xfId="0" applyFont="1" applyFill="1" applyBorder="1" applyAlignment="1" applyProtection="1">
      <alignment horizontal="center" vertical="center"/>
      <protection locked="0"/>
    </xf>
    <xf numFmtId="0" fontId="34" fillId="3" borderId="7" xfId="0" applyFont="1" applyFill="1" applyBorder="1" applyAlignment="1" applyProtection="1">
      <alignment horizontal="center" vertical="center"/>
      <protection locked="0"/>
    </xf>
    <xf numFmtId="0" fontId="34" fillId="3" borderId="38" xfId="0" applyFont="1" applyFill="1" applyBorder="1" applyAlignment="1" applyProtection="1">
      <alignment horizontal="center" vertical="center"/>
      <protection locked="0"/>
    </xf>
    <xf numFmtId="0" fontId="34" fillId="3" borderId="9" xfId="0" applyFont="1" applyFill="1" applyBorder="1" applyAlignment="1" applyProtection="1">
      <alignment horizontal="center" vertical="center"/>
      <protection locked="0"/>
    </xf>
    <xf numFmtId="0" fontId="34" fillId="3" borderId="10" xfId="0" applyFont="1" applyFill="1" applyBorder="1" applyAlignment="1" applyProtection="1">
      <alignment horizontal="center" vertical="center"/>
      <protection locked="0"/>
    </xf>
    <xf numFmtId="0" fontId="19" fillId="5" borderId="2"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19" fillId="5" borderId="41" xfId="0" applyFont="1" applyFill="1" applyBorder="1" applyAlignment="1" applyProtection="1">
      <alignment horizontal="center" vertical="center"/>
      <protection hidden="1"/>
    </xf>
    <xf numFmtId="0" fontId="19" fillId="5" borderId="6" xfId="0" applyFont="1" applyFill="1" applyBorder="1" applyAlignment="1" applyProtection="1">
      <alignment horizontal="center" vertical="center"/>
      <protection hidden="1"/>
    </xf>
    <xf numFmtId="0" fontId="19" fillId="5" borderId="0" xfId="0" applyFont="1" applyFill="1" applyBorder="1" applyAlignment="1" applyProtection="1">
      <alignment horizontal="center" vertical="center"/>
      <protection hidden="1"/>
    </xf>
    <xf numFmtId="0" fontId="19" fillId="5" borderId="45" xfId="0" applyFont="1" applyFill="1" applyBorder="1" applyAlignment="1" applyProtection="1">
      <alignment horizontal="center" vertical="center"/>
      <protection hidden="1"/>
    </xf>
    <xf numFmtId="0" fontId="19" fillId="5" borderId="47" xfId="0" applyFont="1" applyFill="1" applyBorder="1" applyAlignment="1" applyProtection="1">
      <alignment horizontal="center" vertical="center"/>
      <protection hidden="1"/>
    </xf>
    <xf numFmtId="0" fontId="19" fillId="5" borderId="48" xfId="0" applyFont="1" applyFill="1" applyBorder="1" applyAlignment="1" applyProtection="1">
      <alignment horizontal="center" vertical="center"/>
      <protection hidden="1"/>
    </xf>
    <xf numFmtId="0" fontId="19" fillId="5" borderId="49" xfId="0" applyFont="1" applyFill="1" applyBorder="1" applyAlignment="1" applyProtection="1">
      <alignment horizontal="center" vertical="center"/>
      <protection hidden="1"/>
    </xf>
    <xf numFmtId="183" fontId="22" fillId="5" borderId="42" xfId="1" applyNumberFormat="1" applyFont="1" applyFill="1" applyBorder="1" applyAlignment="1" applyProtection="1">
      <alignment horizontal="right" vertical="center"/>
      <protection hidden="1"/>
    </xf>
    <xf numFmtId="183" fontId="22" fillId="5" borderId="43" xfId="1" applyNumberFormat="1" applyFont="1" applyFill="1" applyBorder="1" applyAlignment="1" applyProtection="1">
      <alignment horizontal="right" vertical="center"/>
      <protection hidden="1"/>
    </xf>
    <xf numFmtId="183" fontId="22" fillId="5" borderId="46" xfId="1" applyNumberFormat="1" applyFont="1" applyFill="1" applyBorder="1" applyAlignment="1" applyProtection="1">
      <alignment horizontal="right" vertical="center"/>
      <protection hidden="1"/>
    </xf>
    <xf numFmtId="183" fontId="22" fillId="5" borderId="0" xfId="1" applyNumberFormat="1" applyFont="1" applyFill="1" applyBorder="1" applyAlignment="1" applyProtection="1">
      <alignment horizontal="right" vertical="center"/>
      <protection hidden="1"/>
    </xf>
    <xf numFmtId="183" fontId="22" fillId="5" borderId="50" xfId="1" applyNumberFormat="1" applyFont="1" applyFill="1" applyBorder="1" applyAlignment="1" applyProtection="1">
      <alignment horizontal="right" vertical="center"/>
      <protection hidden="1"/>
    </xf>
    <xf numFmtId="183" fontId="22" fillId="5" borderId="51" xfId="1" applyNumberFormat="1" applyFont="1" applyFill="1" applyBorder="1" applyAlignment="1" applyProtection="1">
      <alignment horizontal="right" vertical="center"/>
      <protection hidden="1"/>
    </xf>
    <xf numFmtId="38" fontId="2" fillId="5" borderId="43" xfId="1" applyFont="1" applyFill="1" applyBorder="1" applyAlignment="1" applyProtection="1">
      <alignment horizontal="center" vertical="center"/>
      <protection hidden="1"/>
    </xf>
    <xf numFmtId="38" fontId="2" fillId="5" borderId="44" xfId="1" applyFont="1" applyFill="1" applyBorder="1" applyAlignment="1" applyProtection="1">
      <alignment horizontal="center" vertical="center"/>
      <protection hidden="1"/>
    </xf>
    <xf numFmtId="38" fontId="2" fillId="5" borderId="0" xfId="1" applyFont="1" applyFill="1" applyBorder="1" applyAlignment="1" applyProtection="1">
      <alignment horizontal="center" vertical="center"/>
      <protection hidden="1"/>
    </xf>
    <xf numFmtId="38" fontId="2" fillId="5" borderId="45" xfId="1" applyFont="1" applyFill="1" applyBorder="1" applyAlignment="1" applyProtection="1">
      <alignment horizontal="center" vertical="center"/>
      <protection hidden="1"/>
    </xf>
    <xf numFmtId="38" fontId="2" fillId="5" borderId="51" xfId="1" applyFont="1" applyFill="1" applyBorder="1" applyAlignment="1" applyProtection="1">
      <alignment horizontal="center" vertical="center"/>
      <protection hidden="1"/>
    </xf>
    <xf numFmtId="38" fontId="2" fillId="5" borderId="52" xfId="1" applyFont="1" applyFill="1" applyBorder="1" applyAlignment="1" applyProtection="1">
      <alignment horizontal="center" vertical="center"/>
      <protection hidden="1"/>
    </xf>
    <xf numFmtId="179" fontId="2" fillId="3" borderId="36" xfId="0" applyNumberFormat="1" applyFont="1" applyFill="1" applyBorder="1" applyAlignment="1" applyProtection="1">
      <alignment horizontal="center" vertical="center"/>
      <protection locked="0"/>
    </xf>
    <xf numFmtId="179" fontId="2" fillId="3" borderId="4" xfId="0" applyNumberFormat="1" applyFont="1" applyFill="1" applyBorder="1" applyAlignment="1" applyProtection="1">
      <alignment horizontal="center" vertical="center"/>
      <protection locked="0"/>
    </xf>
    <xf numFmtId="179" fontId="2" fillId="3" borderId="35" xfId="0" applyNumberFormat="1" applyFont="1" applyFill="1" applyBorder="1" applyAlignment="1" applyProtection="1">
      <alignment horizontal="center" vertical="center"/>
      <protection locked="0"/>
    </xf>
    <xf numFmtId="179" fontId="2" fillId="3" borderId="0" xfId="0" applyNumberFormat="1" applyFont="1" applyFill="1" applyBorder="1" applyAlignment="1" applyProtection="1">
      <alignment horizontal="center" vertical="center"/>
      <protection locked="0"/>
    </xf>
    <xf numFmtId="179" fontId="2" fillId="3" borderId="38" xfId="0" applyNumberFormat="1" applyFont="1" applyFill="1" applyBorder="1" applyAlignment="1" applyProtection="1">
      <alignment horizontal="center" vertical="center"/>
      <protection locked="0"/>
    </xf>
    <xf numFmtId="179" fontId="2" fillId="3" borderId="9" xfId="0" applyNumberFormat="1" applyFont="1" applyFill="1" applyBorder="1" applyAlignment="1" applyProtection="1">
      <alignment horizontal="center" vertical="center"/>
      <protection locked="0"/>
    </xf>
    <xf numFmtId="180" fontId="2" fillId="3" borderId="36" xfId="0" applyNumberFormat="1" applyFont="1" applyFill="1" applyBorder="1" applyAlignment="1" applyProtection="1">
      <alignment horizontal="right" vertical="center" indent="1"/>
      <protection locked="0"/>
    </xf>
    <xf numFmtId="180" fontId="2" fillId="3" borderId="4" xfId="0" applyNumberFormat="1" applyFont="1" applyFill="1" applyBorder="1" applyAlignment="1" applyProtection="1">
      <alignment horizontal="right" vertical="center" indent="1"/>
      <protection locked="0"/>
    </xf>
    <xf numFmtId="180" fontId="2" fillId="3" borderId="25" xfId="0" applyNumberFormat="1" applyFont="1" applyFill="1" applyBorder="1" applyAlignment="1" applyProtection="1">
      <alignment horizontal="right" vertical="center" indent="1"/>
      <protection locked="0"/>
    </xf>
    <xf numFmtId="180" fontId="2" fillId="3" borderId="35" xfId="0" applyNumberFormat="1" applyFont="1" applyFill="1" applyBorder="1" applyAlignment="1" applyProtection="1">
      <alignment horizontal="right" vertical="center" indent="1"/>
      <protection locked="0"/>
    </xf>
    <xf numFmtId="180" fontId="2" fillId="3" borderId="0" xfId="0" applyNumberFormat="1" applyFont="1" applyFill="1" applyBorder="1" applyAlignment="1" applyProtection="1">
      <alignment horizontal="right" vertical="center" indent="1"/>
      <protection locked="0"/>
    </xf>
    <xf numFmtId="180" fontId="2" fillId="3" borderId="34" xfId="0" applyNumberFormat="1" applyFont="1" applyFill="1" applyBorder="1" applyAlignment="1" applyProtection="1">
      <alignment horizontal="right" vertical="center" indent="1"/>
      <protection locked="0"/>
    </xf>
    <xf numFmtId="0" fontId="2" fillId="3" borderId="39" xfId="0" applyFont="1" applyFill="1" applyBorder="1" applyAlignment="1" applyProtection="1">
      <alignment horizontal="right" vertical="center" indent="1"/>
      <protection locked="0"/>
    </xf>
    <xf numFmtId="0" fontId="2" fillId="3" borderId="40" xfId="0" applyFont="1" applyFill="1" applyBorder="1" applyAlignment="1" applyProtection="1">
      <alignment horizontal="right" vertical="center" indent="1"/>
      <protection locked="0"/>
    </xf>
    <xf numFmtId="180" fontId="2" fillId="3" borderId="2" xfId="0" applyNumberFormat="1" applyFont="1" applyFill="1" applyBorder="1" applyAlignment="1" applyProtection="1">
      <alignment horizontal="right" vertical="center" wrapText="1" indent="1"/>
      <protection locked="0"/>
    </xf>
    <xf numFmtId="180" fontId="2" fillId="3" borderId="4" xfId="0" applyNumberFormat="1" applyFont="1" applyFill="1" applyBorder="1" applyAlignment="1" applyProtection="1">
      <alignment horizontal="right" vertical="center" wrapText="1" indent="1"/>
      <protection locked="0"/>
    </xf>
    <xf numFmtId="180" fontId="2" fillId="3" borderId="25" xfId="0" applyNumberFormat="1" applyFont="1" applyFill="1" applyBorder="1" applyAlignment="1" applyProtection="1">
      <alignment horizontal="right" vertical="center" wrapText="1" indent="1"/>
      <protection locked="0"/>
    </xf>
    <xf numFmtId="180" fontId="2" fillId="3" borderId="8" xfId="0" applyNumberFormat="1" applyFont="1" applyFill="1" applyBorder="1" applyAlignment="1" applyProtection="1">
      <alignment horizontal="right" vertical="center" wrapText="1" indent="1"/>
      <protection locked="0"/>
    </xf>
    <xf numFmtId="180" fontId="2" fillId="3" borderId="9" xfId="0" applyNumberFormat="1" applyFont="1" applyFill="1" applyBorder="1" applyAlignment="1" applyProtection="1">
      <alignment horizontal="right" vertical="center" wrapText="1" indent="1"/>
      <protection locked="0"/>
    </xf>
    <xf numFmtId="180" fontId="2" fillId="3" borderId="37" xfId="0" applyNumberFormat="1" applyFont="1" applyFill="1" applyBorder="1" applyAlignment="1" applyProtection="1">
      <alignment horizontal="right" vertical="center" wrapText="1" indent="1"/>
      <protection locked="0"/>
    </xf>
    <xf numFmtId="0" fontId="2" fillId="3" borderId="36"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38" fontId="19" fillId="3" borderId="4" xfId="1" applyFont="1" applyFill="1" applyBorder="1" applyAlignment="1" applyProtection="1">
      <alignment horizontal="center" vertical="center" shrinkToFit="1"/>
      <protection locked="0"/>
    </xf>
    <xf numFmtId="38" fontId="19" fillId="3" borderId="9" xfId="1" applyFont="1" applyFill="1" applyBorder="1" applyAlignment="1" applyProtection="1">
      <alignment horizontal="center" vertical="center" shrinkToFit="1"/>
      <protection locked="0"/>
    </xf>
    <xf numFmtId="0" fontId="26" fillId="7" borderId="60" xfId="0" applyFont="1" applyFill="1" applyBorder="1" applyAlignment="1" applyProtection="1">
      <alignment horizontal="center" vertical="center" shrinkToFit="1"/>
      <protection locked="0"/>
    </xf>
    <xf numFmtId="0" fontId="26" fillId="7" borderId="56" xfId="0" applyFont="1" applyFill="1" applyBorder="1" applyAlignment="1" applyProtection="1">
      <alignment horizontal="center" vertical="center" shrinkToFit="1"/>
      <protection locked="0"/>
    </xf>
    <xf numFmtId="0" fontId="26" fillId="7" borderId="1" xfId="0" applyFont="1" applyFill="1" applyBorder="1" applyAlignment="1" applyProtection="1">
      <alignment horizontal="center" vertical="center" shrinkToFit="1"/>
      <protection locked="0"/>
    </xf>
    <xf numFmtId="0" fontId="26" fillId="7" borderId="54" xfId="0" applyFont="1" applyFill="1" applyBorder="1" applyAlignment="1" applyProtection="1">
      <alignment horizontal="center" vertical="center" shrinkToFit="1"/>
      <protection locked="0"/>
    </xf>
    <xf numFmtId="0" fontId="26" fillId="7" borderId="61" xfId="0" applyFont="1" applyFill="1" applyBorder="1" applyAlignment="1" applyProtection="1">
      <alignment horizontal="center" vertical="center" shrinkToFit="1"/>
      <protection locked="0"/>
    </xf>
    <xf numFmtId="0" fontId="26" fillId="7" borderId="59"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3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99"/>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83344</xdr:colOff>
      <xdr:row>23</xdr:row>
      <xdr:rowOff>57150</xdr:rowOff>
    </xdr:from>
    <xdr:to>
      <xdr:col>22</xdr:col>
      <xdr:colOff>202407</xdr:colOff>
      <xdr:row>24</xdr:row>
      <xdr:rowOff>188799</xdr:rowOff>
    </xdr:to>
    <xdr:sp macro="" textlink="">
      <xdr:nvSpPr>
        <xdr:cNvPr id="2" name="下矢印 1">
          <a:extLst>
            <a:ext uri="{FF2B5EF4-FFF2-40B4-BE49-F238E27FC236}">
              <a16:creationId xmlns:a16="http://schemas.microsoft.com/office/drawing/2014/main" id="{4781A28B-7563-417B-BCDD-9659E544E726}"/>
            </a:ext>
          </a:extLst>
        </xdr:cNvPr>
        <xdr:cNvSpPr/>
      </xdr:nvSpPr>
      <xdr:spPr>
        <a:xfrm>
          <a:off x="5769769" y="74295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a16="http://schemas.microsoft.com/office/drawing/2014/main" id="{74B25E11-DB52-4F7F-B56B-FA354AA10742}"/>
            </a:ext>
          </a:extLst>
        </xdr:cNvPr>
        <xdr:cNvSpPr/>
      </xdr:nvSpPr>
      <xdr:spPr>
        <a:xfrm>
          <a:off x="5769769" y="13354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4" name="下矢印 1">
          <a:extLst>
            <a:ext uri="{FF2B5EF4-FFF2-40B4-BE49-F238E27FC236}">
              <a16:creationId xmlns:a16="http://schemas.microsoft.com/office/drawing/2014/main" id="{D357FE10-BE1C-4F29-B305-A411EB065E3D}"/>
            </a:ext>
          </a:extLst>
        </xdr:cNvPr>
        <xdr:cNvSpPr/>
      </xdr:nvSpPr>
      <xdr:spPr>
        <a:xfrm>
          <a:off x="5769769" y="191833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23</xdr:row>
      <xdr:rowOff>57150</xdr:rowOff>
    </xdr:from>
    <xdr:to>
      <xdr:col>22</xdr:col>
      <xdr:colOff>202407</xdr:colOff>
      <xdr:row>24</xdr:row>
      <xdr:rowOff>188799</xdr:rowOff>
    </xdr:to>
    <xdr:sp macro="" textlink="">
      <xdr:nvSpPr>
        <xdr:cNvPr id="5" name="下矢印 1">
          <a:extLst>
            <a:ext uri="{FF2B5EF4-FFF2-40B4-BE49-F238E27FC236}">
              <a16:creationId xmlns:a16="http://schemas.microsoft.com/office/drawing/2014/main" id="{2C417268-EB22-4200-9C18-05EDB838666E}"/>
            </a:ext>
          </a:extLst>
        </xdr:cNvPr>
        <xdr:cNvSpPr/>
      </xdr:nvSpPr>
      <xdr:spPr>
        <a:xfrm>
          <a:off x="5769769" y="74295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6" name="下矢印 1">
          <a:extLst>
            <a:ext uri="{FF2B5EF4-FFF2-40B4-BE49-F238E27FC236}">
              <a16:creationId xmlns:a16="http://schemas.microsoft.com/office/drawing/2014/main" id="{64EC5F3F-E7E4-4318-BA0D-5E87635EAB90}"/>
            </a:ext>
          </a:extLst>
        </xdr:cNvPr>
        <xdr:cNvSpPr/>
      </xdr:nvSpPr>
      <xdr:spPr>
        <a:xfrm>
          <a:off x="5769769" y="13354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8" name="下矢印 1">
          <a:extLst>
            <a:ext uri="{FF2B5EF4-FFF2-40B4-BE49-F238E27FC236}">
              <a16:creationId xmlns:a16="http://schemas.microsoft.com/office/drawing/2014/main" id="{DF1ADF11-624E-46E2-87B7-7D617686207E}"/>
            </a:ext>
          </a:extLst>
        </xdr:cNvPr>
        <xdr:cNvSpPr/>
      </xdr:nvSpPr>
      <xdr:spPr>
        <a:xfrm>
          <a:off x="5769769" y="191833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9" name="下矢印 1">
          <a:extLst>
            <a:ext uri="{FF2B5EF4-FFF2-40B4-BE49-F238E27FC236}">
              <a16:creationId xmlns:a16="http://schemas.microsoft.com/office/drawing/2014/main" id="{D625FE0E-9E63-46E0-885F-EEE1BD673C46}"/>
            </a:ext>
          </a:extLst>
        </xdr:cNvPr>
        <xdr:cNvSpPr/>
      </xdr:nvSpPr>
      <xdr:spPr>
        <a:xfrm>
          <a:off x="5769769" y="191833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78</xdr:row>
      <xdr:rowOff>57150</xdr:rowOff>
    </xdr:from>
    <xdr:to>
      <xdr:col>22</xdr:col>
      <xdr:colOff>202407</xdr:colOff>
      <xdr:row>79</xdr:row>
      <xdr:rowOff>188799</xdr:rowOff>
    </xdr:to>
    <xdr:sp macro="" textlink="">
      <xdr:nvSpPr>
        <xdr:cNvPr id="10" name="下矢印 1">
          <a:extLst>
            <a:ext uri="{FF2B5EF4-FFF2-40B4-BE49-F238E27FC236}">
              <a16:creationId xmlns:a16="http://schemas.microsoft.com/office/drawing/2014/main" id="{C50F8C56-D141-4E27-88EC-6D854B287730}"/>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78</xdr:row>
      <xdr:rowOff>57150</xdr:rowOff>
    </xdr:from>
    <xdr:to>
      <xdr:col>22</xdr:col>
      <xdr:colOff>202407</xdr:colOff>
      <xdr:row>79</xdr:row>
      <xdr:rowOff>188799</xdr:rowOff>
    </xdr:to>
    <xdr:sp macro="" textlink="">
      <xdr:nvSpPr>
        <xdr:cNvPr id="11" name="下矢印 1">
          <a:extLst>
            <a:ext uri="{FF2B5EF4-FFF2-40B4-BE49-F238E27FC236}">
              <a16:creationId xmlns:a16="http://schemas.microsoft.com/office/drawing/2014/main" id="{B67193ED-92D8-41B2-AF9A-2B7695DB0B74}"/>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96</xdr:row>
      <xdr:rowOff>57150</xdr:rowOff>
    </xdr:from>
    <xdr:to>
      <xdr:col>22</xdr:col>
      <xdr:colOff>202407</xdr:colOff>
      <xdr:row>97</xdr:row>
      <xdr:rowOff>188799</xdr:rowOff>
    </xdr:to>
    <xdr:sp macro="" textlink="">
      <xdr:nvSpPr>
        <xdr:cNvPr id="12" name="下矢印 1">
          <a:extLst>
            <a:ext uri="{FF2B5EF4-FFF2-40B4-BE49-F238E27FC236}">
              <a16:creationId xmlns:a16="http://schemas.microsoft.com/office/drawing/2014/main" id="{24D9407A-2CD5-4C67-A14A-45D54A089F26}"/>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96</xdr:row>
      <xdr:rowOff>57150</xdr:rowOff>
    </xdr:from>
    <xdr:to>
      <xdr:col>22</xdr:col>
      <xdr:colOff>202407</xdr:colOff>
      <xdr:row>97</xdr:row>
      <xdr:rowOff>188799</xdr:rowOff>
    </xdr:to>
    <xdr:sp macro="" textlink="">
      <xdr:nvSpPr>
        <xdr:cNvPr id="13" name="下矢印 1">
          <a:extLst>
            <a:ext uri="{FF2B5EF4-FFF2-40B4-BE49-F238E27FC236}">
              <a16:creationId xmlns:a16="http://schemas.microsoft.com/office/drawing/2014/main" id="{4D1424F1-AC17-4D73-9B22-84D444854AB9}"/>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115</xdr:row>
      <xdr:rowOff>57150</xdr:rowOff>
    </xdr:from>
    <xdr:to>
      <xdr:col>22</xdr:col>
      <xdr:colOff>202407</xdr:colOff>
      <xdr:row>116</xdr:row>
      <xdr:rowOff>188799</xdr:rowOff>
    </xdr:to>
    <xdr:sp macro="" textlink="">
      <xdr:nvSpPr>
        <xdr:cNvPr id="14" name="下矢印 1">
          <a:extLst>
            <a:ext uri="{FF2B5EF4-FFF2-40B4-BE49-F238E27FC236}">
              <a16:creationId xmlns:a16="http://schemas.microsoft.com/office/drawing/2014/main" id="{CB71177D-45D6-4DD5-9C4E-28DE589740C5}"/>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115</xdr:row>
      <xdr:rowOff>57150</xdr:rowOff>
    </xdr:from>
    <xdr:to>
      <xdr:col>22</xdr:col>
      <xdr:colOff>202407</xdr:colOff>
      <xdr:row>116</xdr:row>
      <xdr:rowOff>188799</xdr:rowOff>
    </xdr:to>
    <xdr:sp macro="" textlink="">
      <xdr:nvSpPr>
        <xdr:cNvPr id="15" name="下矢印 1">
          <a:extLst>
            <a:ext uri="{FF2B5EF4-FFF2-40B4-BE49-F238E27FC236}">
              <a16:creationId xmlns:a16="http://schemas.microsoft.com/office/drawing/2014/main" id="{1E4B6C7A-FFF6-4F1C-A2C7-FE273BB8380C}"/>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133</xdr:row>
      <xdr:rowOff>57150</xdr:rowOff>
    </xdr:from>
    <xdr:to>
      <xdr:col>22</xdr:col>
      <xdr:colOff>202407</xdr:colOff>
      <xdr:row>134</xdr:row>
      <xdr:rowOff>188799</xdr:rowOff>
    </xdr:to>
    <xdr:sp macro="" textlink="">
      <xdr:nvSpPr>
        <xdr:cNvPr id="16" name="下矢印 1">
          <a:extLst>
            <a:ext uri="{FF2B5EF4-FFF2-40B4-BE49-F238E27FC236}">
              <a16:creationId xmlns:a16="http://schemas.microsoft.com/office/drawing/2014/main" id="{F93CDE38-93DD-4348-B336-BBDB6C30FC24}"/>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133</xdr:row>
      <xdr:rowOff>57150</xdr:rowOff>
    </xdr:from>
    <xdr:to>
      <xdr:col>22</xdr:col>
      <xdr:colOff>202407</xdr:colOff>
      <xdr:row>134</xdr:row>
      <xdr:rowOff>188799</xdr:rowOff>
    </xdr:to>
    <xdr:sp macro="" textlink="">
      <xdr:nvSpPr>
        <xdr:cNvPr id="17" name="下矢印 1">
          <a:extLst>
            <a:ext uri="{FF2B5EF4-FFF2-40B4-BE49-F238E27FC236}">
              <a16:creationId xmlns:a16="http://schemas.microsoft.com/office/drawing/2014/main" id="{7CA25F93-465D-41A4-B471-26C7210B53DA}"/>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152</xdr:row>
      <xdr:rowOff>57150</xdr:rowOff>
    </xdr:from>
    <xdr:to>
      <xdr:col>22</xdr:col>
      <xdr:colOff>202407</xdr:colOff>
      <xdr:row>153</xdr:row>
      <xdr:rowOff>188799</xdr:rowOff>
    </xdr:to>
    <xdr:sp macro="" textlink="">
      <xdr:nvSpPr>
        <xdr:cNvPr id="18" name="下矢印 1">
          <a:extLst>
            <a:ext uri="{FF2B5EF4-FFF2-40B4-BE49-F238E27FC236}">
              <a16:creationId xmlns:a16="http://schemas.microsoft.com/office/drawing/2014/main" id="{07066B38-6DF9-4A97-A713-E117F9D61273}"/>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152</xdr:row>
      <xdr:rowOff>57150</xdr:rowOff>
    </xdr:from>
    <xdr:to>
      <xdr:col>22</xdr:col>
      <xdr:colOff>202407</xdr:colOff>
      <xdr:row>153</xdr:row>
      <xdr:rowOff>188799</xdr:rowOff>
    </xdr:to>
    <xdr:sp macro="" textlink="">
      <xdr:nvSpPr>
        <xdr:cNvPr id="19" name="下矢印 1">
          <a:extLst>
            <a:ext uri="{FF2B5EF4-FFF2-40B4-BE49-F238E27FC236}">
              <a16:creationId xmlns:a16="http://schemas.microsoft.com/office/drawing/2014/main" id="{DAA23968-6BA3-43D3-9390-4A36208D841C}"/>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170</xdr:row>
      <xdr:rowOff>57150</xdr:rowOff>
    </xdr:from>
    <xdr:to>
      <xdr:col>22</xdr:col>
      <xdr:colOff>202407</xdr:colOff>
      <xdr:row>171</xdr:row>
      <xdr:rowOff>188799</xdr:rowOff>
    </xdr:to>
    <xdr:sp macro="" textlink="">
      <xdr:nvSpPr>
        <xdr:cNvPr id="20" name="下矢印 1">
          <a:extLst>
            <a:ext uri="{FF2B5EF4-FFF2-40B4-BE49-F238E27FC236}">
              <a16:creationId xmlns:a16="http://schemas.microsoft.com/office/drawing/2014/main" id="{4702733E-9AD1-4896-9047-BB9C2EE5B82B}"/>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170</xdr:row>
      <xdr:rowOff>57150</xdr:rowOff>
    </xdr:from>
    <xdr:to>
      <xdr:col>22</xdr:col>
      <xdr:colOff>202407</xdr:colOff>
      <xdr:row>171</xdr:row>
      <xdr:rowOff>188799</xdr:rowOff>
    </xdr:to>
    <xdr:sp macro="" textlink="">
      <xdr:nvSpPr>
        <xdr:cNvPr id="21" name="下矢印 1">
          <a:extLst>
            <a:ext uri="{FF2B5EF4-FFF2-40B4-BE49-F238E27FC236}">
              <a16:creationId xmlns:a16="http://schemas.microsoft.com/office/drawing/2014/main" id="{B53A4791-D7AB-453B-B6EB-CF6F0E23578A}"/>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188</xdr:row>
      <xdr:rowOff>57150</xdr:rowOff>
    </xdr:from>
    <xdr:to>
      <xdr:col>22</xdr:col>
      <xdr:colOff>202407</xdr:colOff>
      <xdr:row>189</xdr:row>
      <xdr:rowOff>188799</xdr:rowOff>
    </xdr:to>
    <xdr:sp macro="" textlink="">
      <xdr:nvSpPr>
        <xdr:cNvPr id="22" name="下矢印 1">
          <a:extLst>
            <a:ext uri="{FF2B5EF4-FFF2-40B4-BE49-F238E27FC236}">
              <a16:creationId xmlns:a16="http://schemas.microsoft.com/office/drawing/2014/main" id="{5AA56635-69B3-4831-B112-D4617C5511F7}"/>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188</xdr:row>
      <xdr:rowOff>57150</xdr:rowOff>
    </xdr:from>
    <xdr:to>
      <xdr:col>22</xdr:col>
      <xdr:colOff>202407</xdr:colOff>
      <xdr:row>189</xdr:row>
      <xdr:rowOff>188799</xdr:rowOff>
    </xdr:to>
    <xdr:sp macro="" textlink="">
      <xdr:nvSpPr>
        <xdr:cNvPr id="23" name="下矢印 1">
          <a:extLst>
            <a:ext uri="{FF2B5EF4-FFF2-40B4-BE49-F238E27FC236}">
              <a16:creationId xmlns:a16="http://schemas.microsoft.com/office/drawing/2014/main" id="{DA593CEA-9AC5-4353-8637-D349C250A0AD}"/>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225137</xdr:colOff>
      <xdr:row>8</xdr:row>
      <xdr:rowOff>90921</xdr:rowOff>
    </xdr:from>
    <xdr:to>
      <xdr:col>43</xdr:col>
      <xdr:colOff>176068</xdr:colOff>
      <xdr:row>12</xdr:row>
      <xdr:rowOff>56284</xdr:rowOff>
    </xdr:to>
    <xdr:sp macro="" textlink="">
      <xdr:nvSpPr>
        <xdr:cNvPr id="24" name="正方形/長方形 23">
          <a:extLst>
            <a:ext uri="{FF2B5EF4-FFF2-40B4-BE49-F238E27FC236}">
              <a16:creationId xmlns:a16="http://schemas.microsoft.com/office/drawing/2014/main" id="{687333D9-4FAA-4A40-83B3-DA8E79BFAECA}"/>
            </a:ext>
          </a:extLst>
        </xdr:cNvPr>
        <xdr:cNvSpPr/>
      </xdr:nvSpPr>
      <xdr:spPr>
        <a:xfrm>
          <a:off x="5940137" y="3052330"/>
          <a:ext cx="5873749" cy="917863"/>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います。それ以外の欄は入力できません。</a:t>
          </a:r>
        </a:p>
      </xdr:txBody>
    </xdr:sp>
    <xdr:clientData/>
  </xdr:twoCellAnchor>
  <xdr:twoCellAnchor>
    <xdr:from>
      <xdr:col>23</xdr:col>
      <xdr:colOff>11469</xdr:colOff>
      <xdr:row>8</xdr:row>
      <xdr:rowOff>262659</xdr:rowOff>
    </xdr:from>
    <xdr:to>
      <xdr:col>26</xdr:col>
      <xdr:colOff>69275</xdr:colOff>
      <xdr:row>10</xdr:row>
      <xdr:rowOff>124113</xdr:rowOff>
    </xdr:to>
    <xdr:sp macro="" textlink="">
      <xdr:nvSpPr>
        <xdr:cNvPr id="25" name="正方形/長方形 24">
          <a:extLst>
            <a:ext uri="{FF2B5EF4-FFF2-40B4-BE49-F238E27FC236}">
              <a16:creationId xmlns:a16="http://schemas.microsoft.com/office/drawing/2014/main" id="{DE40970E-9E0E-4591-808C-C8549C5E6529}"/>
            </a:ext>
          </a:extLst>
        </xdr:cNvPr>
        <xdr:cNvSpPr/>
      </xdr:nvSpPr>
      <xdr:spPr>
        <a:xfrm>
          <a:off x="6246014" y="3224068"/>
          <a:ext cx="837125" cy="571500"/>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36</xdr:col>
      <xdr:colOff>191943</xdr:colOff>
      <xdr:row>1</xdr:row>
      <xdr:rowOff>121228</xdr:rowOff>
    </xdr:from>
    <xdr:to>
      <xdr:col>43</xdr:col>
      <xdr:colOff>157307</xdr:colOff>
      <xdr:row>3</xdr:row>
      <xdr:rowOff>259773</xdr:rowOff>
    </xdr:to>
    <xdr:sp macro="" textlink="">
      <xdr:nvSpPr>
        <xdr:cNvPr id="26" name="テキスト ボックス 25">
          <a:extLst>
            <a:ext uri="{FF2B5EF4-FFF2-40B4-BE49-F238E27FC236}">
              <a16:creationId xmlns:a16="http://schemas.microsoft.com/office/drawing/2014/main" id="{DEBA073E-7610-44AC-9059-3C4D5EF837F8}"/>
            </a:ext>
          </a:extLst>
        </xdr:cNvPr>
        <xdr:cNvSpPr txBox="1"/>
      </xdr:nvSpPr>
      <xdr:spPr>
        <a:xfrm>
          <a:off x="9890125" y="484910"/>
          <a:ext cx="1905000" cy="100445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16</xdr:col>
      <xdr:colOff>34637</xdr:colOff>
      <xdr:row>247</xdr:row>
      <xdr:rowOff>86592</xdr:rowOff>
    </xdr:from>
    <xdr:to>
      <xdr:col>33</xdr:col>
      <xdr:colOff>51953</xdr:colOff>
      <xdr:row>255</xdr:row>
      <xdr:rowOff>103912</xdr:rowOff>
    </xdr:to>
    <xdr:sp macro="" textlink="">
      <xdr:nvSpPr>
        <xdr:cNvPr id="29" name="吹き出し: 四角形 28">
          <a:extLst>
            <a:ext uri="{FF2B5EF4-FFF2-40B4-BE49-F238E27FC236}">
              <a16:creationId xmlns:a16="http://schemas.microsoft.com/office/drawing/2014/main" id="{4F35AEB2-31F3-48F1-BA77-6479CD5C8FFC}"/>
            </a:ext>
          </a:extLst>
        </xdr:cNvPr>
        <xdr:cNvSpPr/>
      </xdr:nvSpPr>
      <xdr:spPr>
        <a:xfrm>
          <a:off x="4450773" y="36887728"/>
          <a:ext cx="4468089" cy="1402775"/>
        </a:xfrm>
        <a:prstGeom prst="wedgeRectCallout">
          <a:avLst>
            <a:gd name="adj1" fmla="val -53518"/>
            <a:gd name="adj2" fmla="val -13393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休業等面積、テナント等数、うち特定百貨店等店舗は、前ページで入力した数値が自動入力されます。日によって変更がある場合は、ここに直接入力して変更してください。</a:t>
          </a:r>
        </a:p>
      </xdr:txBody>
    </xdr:sp>
    <xdr:clientData/>
  </xdr:twoCellAnchor>
  <xdr:twoCellAnchor>
    <xdr:from>
      <xdr:col>25</xdr:col>
      <xdr:colOff>103909</xdr:colOff>
      <xdr:row>318</xdr:row>
      <xdr:rowOff>51955</xdr:rowOff>
    </xdr:from>
    <xdr:to>
      <xdr:col>41</xdr:col>
      <xdr:colOff>232928</xdr:colOff>
      <xdr:row>321</xdr:row>
      <xdr:rowOff>86591</xdr:rowOff>
    </xdr:to>
    <xdr:sp macro="" textlink="">
      <xdr:nvSpPr>
        <xdr:cNvPr id="30" name="吹き出し: 四角形 29">
          <a:extLst>
            <a:ext uri="{FF2B5EF4-FFF2-40B4-BE49-F238E27FC236}">
              <a16:creationId xmlns:a16="http://schemas.microsoft.com/office/drawing/2014/main" id="{8EE40E65-12AA-4163-80D4-FCEF5FC898DE}"/>
            </a:ext>
          </a:extLst>
        </xdr:cNvPr>
        <xdr:cNvSpPr/>
      </xdr:nvSpPr>
      <xdr:spPr>
        <a:xfrm>
          <a:off x="6858000" y="49149000"/>
          <a:ext cx="4458564" cy="554182"/>
        </a:xfrm>
        <a:prstGeom prst="wedgeRectCallout">
          <a:avLst>
            <a:gd name="adj1" fmla="val 30590"/>
            <a:gd name="adj2" fmla="val 1031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26</xdr:col>
      <xdr:colOff>207817</xdr:colOff>
      <xdr:row>211</xdr:row>
      <xdr:rowOff>121228</xdr:rowOff>
    </xdr:from>
    <xdr:to>
      <xdr:col>43</xdr:col>
      <xdr:colOff>86590</xdr:colOff>
      <xdr:row>217</xdr:row>
      <xdr:rowOff>34637</xdr:rowOff>
    </xdr:to>
    <xdr:sp macro="" textlink="">
      <xdr:nvSpPr>
        <xdr:cNvPr id="31" name="吹き出し: 四角形 30">
          <a:extLst>
            <a:ext uri="{FF2B5EF4-FFF2-40B4-BE49-F238E27FC236}">
              <a16:creationId xmlns:a16="http://schemas.microsoft.com/office/drawing/2014/main" id="{7281404D-6E6F-4FEA-8EB5-2BCA60C7EF74}"/>
            </a:ext>
          </a:extLst>
        </xdr:cNvPr>
        <xdr:cNvSpPr/>
      </xdr:nvSpPr>
      <xdr:spPr>
        <a:xfrm>
          <a:off x="7221681" y="27016364"/>
          <a:ext cx="4502727" cy="1368137"/>
        </a:xfrm>
        <a:prstGeom prst="wedgeRectCallout">
          <a:avLst>
            <a:gd name="adj1" fmla="val -28381"/>
            <a:gd name="adj2" fmla="val 7013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a:solidFill>
                <a:schemeClr val="tx1"/>
              </a:solidFill>
              <a:latin typeface="ＭＳ ゴシック" panose="020B0609070205080204" pitchFamily="49" charset="-128"/>
              <a:ea typeface="ＭＳ ゴシック" panose="020B0609070205080204" pitchFamily="49" charset="-128"/>
            </a:rPr>
            <a:t>各期間の途中から、自己利用部分にテナント店舗を出店させたなど、特別な事情により期間内で自己利用面積が変わる場合は、下表の休業等面積を直接編集してください。</a:t>
          </a:r>
        </a:p>
      </xdr:txBody>
    </xdr:sp>
    <xdr:clientData/>
  </xdr:twoCellAnchor>
  <xdr:twoCellAnchor>
    <xdr:from>
      <xdr:col>25</xdr:col>
      <xdr:colOff>103909</xdr:colOff>
      <xdr:row>224</xdr:row>
      <xdr:rowOff>155863</xdr:rowOff>
    </xdr:from>
    <xdr:to>
      <xdr:col>41</xdr:col>
      <xdr:colOff>138546</xdr:colOff>
      <xdr:row>227</xdr:row>
      <xdr:rowOff>86592</xdr:rowOff>
    </xdr:to>
    <xdr:sp macro="" textlink="">
      <xdr:nvSpPr>
        <xdr:cNvPr id="32" name="吹き出し: 四角形 31">
          <a:extLst>
            <a:ext uri="{FF2B5EF4-FFF2-40B4-BE49-F238E27FC236}">
              <a16:creationId xmlns:a16="http://schemas.microsoft.com/office/drawing/2014/main" id="{B3A75B31-3F5B-4D22-8418-338DE622167D}"/>
            </a:ext>
          </a:extLst>
        </xdr:cNvPr>
        <xdr:cNvSpPr/>
      </xdr:nvSpPr>
      <xdr:spPr>
        <a:xfrm>
          <a:off x="6858000" y="31467136"/>
          <a:ext cx="4364182" cy="831274"/>
        </a:xfrm>
        <a:prstGeom prst="wedgeRectCallout">
          <a:avLst>
            <a:gd name="adj1" fmla="val -49919"/>
            <a:gd name="adj2" fmla="val -7923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ＭＳ ゴシック" panose="020B0609070205080204" pitchFamily="49" charset="-128"/>
              <a:ea typeface="ＭＳ ゴシック" panose="020B0609070205080204" pitchFamily="49" charset="-128"/>
            </a:rPr>
            <a:t>日によって店舗数が異なる場合は、一番稼働パターンが多い店舗数を記入してください。</a:t>
          </a:r>
        </a:p>
      </xdr:txBody>
    </xdr:sp>
    <xdr:clientData/>
  </xdr:twoCellAnchor>
  <xdr:twoCellAnchor>
    <xdr:from>
      <xdr:col>5</xdr:col>
      <xdr:colOff>69274</xdr:colOff>
      <xdr:row>47</xdr:row>
      <xdr:rowOff>34636</xdr:rowOff>
    </xdr:from>
    <xdr:to>
      <xdr:col>21</xdr:col>
      <xdr:colOff>62057</xdr:colOff>
      <xdr:row>51</xdr:row>
      <xdr:rowOff>131473</xdr:rowOff>
    </xdr:to>
    <xdr:sp macro="" textlink="">
      <xdr:nvSpPr>
        <xdr:cNvPr id="33" name="吹き出し: 四角形 32">
          <a:extLst>
            <a:ext uri="{FF2B5EF4-FFF2-40B4-BE49-F238E27FC236}">
              <a16:creationId xmlns:a16="http://schemas.microsoft.com/office/drawing/2014/main" id="{1FDE65D9-DCFB-4B7E-9E1C-799568F8BE55}"/>
            </a:ext>
          </a:extLst>
        </xdr:cNvPr>
        <xdr:cNvSpPr/>
      </xdr:nvSpPr>
      <xdr:spPr>
        <a:xfrm>
          <a:off x="1627910" y="15378545"/>
          <a:ext cx="4149147" cy="1534246"/>
        </a:xfrm>
        <a:prstGeom prst="wedgeRectCallout">
          <a:avLst>
            <a:gd name="adj1" fmla="val -59686"/>
            <a:gd name="adj2" fmla="val 4769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屋内運動施設で大会等</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イベント開催時の営業</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パターンとなる場合、</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チェックを入れて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ください。</a:t>
          </a:r>
        </a:p>
      </xdr:txBody>
    </xdr:sp>
    <xdr:clientData/>
  </xdr:twoCellAnchor>
  <xdr:twoCellAnchor editAs="oneCell">
    <xdr:from>
      <xdr:col>14</xdr:col>
      <xdr:colOff>147494</xdr:colOff>
      <xdr:row>47</xdr:row>
      <xdr:rowOff>218786</xdr:rowOff>
    </xdr:from>
    <xdr:to>
      <xdr:col>20</xdr:col>
      <xdr:colOff>181499</xdr:colOff>
      <xdr:row>50</xdr:row>
      <xdr:rowOff>215322</xdr:rowOff>
    </xdr:to>
    <xdr:pic>
      <xdr:nvPicPr>
        <xdr:cNvPr id="34" name="図 33">
          <a:extLst>
            <a:ext uri="{FF2B5EF4-FFF2-40B4-BE49-F238E27FC236}">
              <a16:creationId xmlns:a16="http://schemas.microsoft.com/office/drawing/2014/main" id="{615EFB31-069A-426F-A996-63FFBA81AEC8}"/>
            </a:ext>
          </a:extLst>
        </xdr:cNvPr>
        <xdr:cNvPicPr>
          <a:picLocks noChangeAspect="1"/>
        </xdr:cNvPicPr>
      </xdr:nvPicPr>
      <xdr:blipFill>
        <a:blip xmlns:r="http://schemas.openxmlformats.org/officeDocument/2006/relationships" r:embed="rId1"/>
        <a:stretch>
          <a:fillRect/>
        </a:stretch>
      </xdr:blipFill>
      <xdr:spPr>
        <a:xfrm>
          <a:off x="4044085" y="15562695"/>
          <a:ext cx="1592641" cy="1104900"/>
        </a:xfrm>
        <a:prstGeom prst="rect">
          <a:avLst/>
        </a:prstGeom>
      </xdr:spPr>
    </xdr:pic>
    <xdr:clientData/>
  </xdr:twoCellAnchor>
  <xdr:twoCellAnchor>
    <xdr:from>
      <xdr:col>25</xdr:col>
      <xdr:colOff>225136</xdr:colOff>
      <xdr:row>263</xdr:row>
      <xdr:rowOff>138546</xdr:rowOff>
    </xdr:from>
    <xdr:to>
      <xdr:col>42</xdr:col>
      <xdr:colOff>9482</xdr:colOff>
      <xdr:row>267</xdr:row>
      <xdr:rowOff>153389</xdr:rowOff>
    </xdr:to>
    <xdr:sp macro="" textlink="">
      <xdr:nvSpPr>
        <xdr:cNvPr id="35" name="吹き出し: 四角形 34">
          <a:extLst>
            <a:ext uri="{FF2B5EF4-FFF2-40B4-BE49-F238E27FC236}">
              <a16:creationId xmlns:a16="http://schemas.microsoft.com/office/drawing/2014/main" id="{2BEEFE15-0468-4A72-8989-D498D9238211}"/>
            </a:ext>
          </a:extLst>
        </xdr:cNvPr>
        <xdr:cNvSpPr/>
      </xdr:nvSpPr>
      <xdr:spPr>
        <a:xfrm>
          <a:off x="6979227" y="39710591"/>
          <a:ext cx="4390982" cy="707571"/>
        </a:xfrm>
        <a:prstGeom prst="wedgeRectCallout">
          <a:avLst>
            <a:gd name="adj1" fmla="val 8634"/>
            <a:gd name="adj2" fmla="val -10472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83344</xdr:colOff>
      <xdr:row>23</xdr:row>
      <xdr:rowOff>57150</xdr:rowOff>
    </xdr:from>
    <xdr:to>
      <xdr:col>22</xdr:col>
      <xdr:colOff>202407</xdr:colOff>
      <xdr:row>24</xdr:row>
      <xdr:rowOff>188799</xdr:rowOff>
    </xdr:to>
    <xdr:sp macro="" textlink="">
      <xdr:nvSpPr>
        <xdr:cNvPr id="2" name="下矢印 1">
          <a:extLst>
            <a:ext uri="{FF2B5EF4-FFF2-40B4-BE49-F238E27FC236}">
              <a16:creationId xmlns:a16="http://schemas.microsoft.com/office/drawing/2014/main" id="{0F8F1372-D0B9-4928-B43F-68218D5BCB97}"/>
            </a:ext>
          </a:extLst>
        </xdr:cNvPr>
        <xdr:cNvSpPr/>
      </xdr:nvSpPr>
      <xdr:spPr>
        <a:xfrm>
          <a:off x="5769769" y="71247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a16="http://schemas.microsoft.com/office/drawing/2014/main" id="{D9D8F2E5-61C9-4B0C-84DD-AC04237C3F12}"/>
            </a:ext>
          </a:extLst>
        </xdr:cNvPr>
        <xdr:cNvSpPr/>
      </xdr:nvSpPr>
      <xdr:spPr>
        <a:xfrm>
          <a:off x="5769769" y="129444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4" name="下矢印 1">
          <a:extLst>
            <a:ext uri="{FF2B5EF4-FFF2-40B4-BE49-F238E27FC236}">
              <a16:creationId xmlns:a16="http://schemas.microsoft.com/office/drawing/2014/main" id="{BFB76178-ECB6-4B8D-B32F-EB58439D71F0}"/>
            </a:ext>
          </a:extLst>
        </xdr:cNvPr>
        <xdr:cNvSpPr/>
      </xdr:nvSpPr>
      <xdr:spPr>
        <a:xfrm>
          <a:off x="5769769" y="187737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23</xdr:row>
      <xdr:rowOff>57150</xdr:rowOff>
    </xdr:from>
    <xdr:to>
      <xdr:col>22</xdr:col>
      <xdr:colOff>202407</xdr:colOff>
      <xdr:row>24</xdr:row>
      <xdr:rowOff>188799</xdr:rowOff>
    </xdr:to>
    <xdr:sp macro="" textlink="">
      <xdr:nvSpPr>
        <xdr:cNvPr id="6" name="下矢印 1">
          <a:extLst>
            <a:ext uri="{FF2B5EF4-FFF2-40B4-BE49-F238E27FC236}">
              <a16:creationId xmlns:a16="http://schemas.microsoft.com/office/drawing/2014/main" id="{1E05D2B2-148F-4FA8-8343-5FAEA3D32B83}"/>
            </a:ext>
          </a:extLst>
        </xdr:cNvPr>
        <xdr:cNvSpPr/>
      </xdr:nvSpPr>
      <xdr:spPr>
        <a:xfrm>
          <a:off x="5769769" y="96012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12" name="下矢印 1">
          <a:extLst>
            <a:ext uri="{FF2B5EF4-FFF2-40B4-BE49-F238E27FC236}">
              <a16:creationId xmlns:a16="http://schemas.microsoft.com/office/drawing/2014/main" id="{735DA601-FB10-440E-8E01-F2C56B6C40C8}"/>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13" name="下矢印 1">
          <a:extLst>
            <a:ext uri="{FF2B5EF4-FFF2-40B4-BE49-F238E27FC236}">
              <a16:creationId xmlns:a16="http://schemas.microsoft.com/office/drawing/2014/main" id="{6FA190F5-CFFF-4270-B56C-ECF622505FF9}"/>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14" name="下矢印 1">
          <a:extLst>
            <a:ext uri="{FF2B5EF4-FFF2-40B4-BE49-F238E27FC236}">
              <a16:creationId xmlns:a16="http://schemas.microsoft.com/office/drawing/2014/main" id="{EFB616BE-8612-4907-852C-DA6A0BCBBA09}"/>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15" name="下矢印 1">
          <a:extLst>
            <a:ext uri="{FF2B5EF4-FFF2-40B4-BE49-F238E27FC236}">
              <a16:creationId xmlns:a16="http://schemas.microsoft.com/office/drawing/2014/main" id="{68047F6A-431A-4991-AC23-52BD6163323A}"/>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78</xdr:row>
      <xdr:rowOff>57150</xdr:rowOff>
    </xdr:from>
    <xdr:to>
      <xdr:col>22</xdr:col>
      <xdr:colOff>202407</xdr:colOff>
      <xdr:row>79</xdr:row>
      <xdr:rowOff>188799</xdr:rowOff>
    </xdr:to>
    <xdr:sp macro="" textlink="">
      <xdr:nvSpPr>
        <xdr:cNvPr id="16" name="下矢印 1">
          <a:extLst>
            <a:ext uri="{FF2B5EF4-FFF2-40B4-BE49-F238E27FC236}">
              <a16:creationId xmlns:a16="http://schemas.microsoft.com/office/drawing/2014/main" id="{B1F64169-61A7-426C-A79E-FA5FE61E09B9}"/>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78</xdr:row>
      <xdr:rowOff>57150</xdr:rowOff>
    </xdr:from>
    <xdr:to>
      <xdr:col>22</xdr:col>
      <xdr:colOff>202407</xdr:colOff>
      <xdr:row>79</xdr:row>
      <xdr:rowOff>188799</xdr:rowOff>
    </xdr:to>
    <xdr:sp macro="" textlink="">
      <xdr:nvSpPr>
        <xdr:cNvPr id="17" name="下矢印 1">
          <a:extLst>
            <a:ext uri="{FF2B5EF4-FFF2-40B4-BE49-F238E27FC236}">
              <a16:creationId xmlns:a16="http://schemas.microsoft.com/office/drawing/2014/main" id="{B42F9B2E-8D7B-4A17-8EB3-A509149B648C}"/>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96</xdr:row>
      <xdr:rowOff>57150</xdr:rowOff>
    </xdr:from>
    <xdr:to>
      <xdr:col>22</xdr:col>
      <xdr:colOff>202407</xdr:colOff>
      <xdr:row>97</xdr:row>
      <xdr:rowOff>188799</xdr:rowOff>
    </xdr:to>
    <xdr:sp macro="" textlink="">
      <xdr:nvSpPr>
        <xdr:cNvPr id="18" name="下矢印 1">
          <a:extLst>
            <a:ext uri="{FF2B5EF4-FFF2-40B4-BE49-F238E27FC236}">
              <a16:creationId xmlns:a16="http://schemas.microsoft.com/office/drawing/2014/main" id="{2223F3EA-B870-4615-B722-21FBB4CA6750}"/>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96</xdr:row>
      <xdr:rowOff>57150</xdr:rowOff>
    </xdr:from>
    <xdr:to>
      <xdr:col>22</xdr:col>
      <xdr:colOff>202407</xdr:colOff>
      <xdr:row>97</xdr:row>
      <xdr:rowOff>188799</xdr:rowOff>
    </xdr:to>
    <xdr:sp macro="" textlink="">
      <xdr:nvSpPr>
        <xdr:cNvPr id="19" name="下矢印 1">
          <a:extLst>
            <a:ext uri="{FF2B5EF4-FFF2-40B4-BE49-F238E27FC236}">
              <a16:creationId xmlns:a16="http://schemas.microsoft.com/office/drawing/2014/main" id="{55005369-163D-4CF7-8E15-7AD0DDD6CC7D}"/>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115</xdr:row>
      <xdr:rowOff>57150</xdr:rowOff>
    </xdr:from>
    <xdr:to>
      <xdr:col>22</xdr:col>
      <xdr:colOff>202407</xdr:colOff>
      <xdr:row>116</xdr:row>
      <xdr:rowOff>188799</xdr:rowOff>
    </xdr:to>
    <xdr:sp macro="" textlink="">
      <xdr:nvSpPr>
        <xdr:cNvPr id="20" name="下矢印 1">
          <a:extLst>
            <a:ext uri="{FF2B5EF4-FFF2-40B4-BE49-F238E27FC236}">
              <a16:creationId xmlns:a16="http://schemas.microsoft.com/office/drawing/2014/main" id="{F827F769-3BDE-4D1E-A0B6-C67DB4F4FF48}"/>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115</xdr:row>
      <xdr:rowOff>57150</xdr:rowOff>
    </xdr:from>
    <xdr:to>
      <xdr:col>22</xdr:col>
      <xdr:colOff>202407</xdr:colOff>
      <xdr:row>116</xdr:row>
      <xdr:rowOff>188799</xdr:rowOff>
    </xdr:to>
    <xdr:sp macro="" textlink="">
      <xdr:nvSpPr>
        <xdr:cNvPr id="21" name="下矢印 1">
          <a:extLst>
            <a:ext uri="{FF2B5EF4-FFF2-40B4-BE49-F238E27FC236}">
              <a16:creationId xmlns:a16="http://schemas.microsoft.com/office/drawing/2014/main" id="{2D450D4B-7685-4483-8ED4-EF01309C5035}"/>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133</xdr:row>
      <xdr:rowOff>57150</xdr:rowOff>
    </xdr:from>
    <xdr:to>
      <xdr:col>22</xdr:col>
      <xdr:colOff>202407</xdr:colOff>
      <xdr:row>134</xdr:row>
      <xdr:rowOff>188799</xdr:rowOff>
    </xdr:to>
    <xdr:sp macro="" textlink="">
      <xdr:nvSpPr>
        <xdr:cNvPr id="22" name="下矢印 1">
          <a:extLst>
            <a:ext uri="{FF2B5EF4-FFF2-40B4-BE49-F238E27FC236}">
              <a16:creationId xmlns:a16="http://schemas.microsoft.com/office/drawing/2014/main" id="{FC48D921-89E8-4C86-BEE5-93BF2D7E43B2}"/>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133</xdr:row>
      <xdr:rowOff>57150</xdr:rowOff>
    </xdr:from>
    <xdr:to>
      <xdr:col>22</xdr:col>
      <xdr:colOff>202407</xdr:colOff>
      <xdr:row>134</xdr:row>
      <xdr:rowOff>188799</xdr:rowOff>
    </xdr:to>
    <xdr:sp macro="" textlink="">
      <xdr:nvSpPr>
        <xdr:cNvPr id="23" name="下矢印 1">
          <a:extLst>
            <a:ext uri="{FF2B5EF4-FFF2-40B4-BE49-F238E27FC236}">
              <a16:creationId xmlns:a16="http://schemas.microsoft.com/office/drawing/2014/main" id="{94FEAEFC-DBC3-4567-B62F-5E61F1EF6244}"/>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152</xdr:row>
      <xdr:rowOff>57150</xdr:rowOff>
    </xdr:from>
    <xdr:to>
      <xdr:col>22</xdr:col>
      <xdr:colOff>202407</xdr:colOff>
      <xdr:row>153</xdr:row>
      <xdr:rowOff>188799</xdr:rowOff>
    </xdr:to>
    <xdr:sp macro="" textlink="">
      <xdr:nvSpPr>
        <xdr:cNvPr id="24" name="下矢印 1">
          <a:extLst>
            <a:ext uri="{FF2B5EF4-FFF2-40B4-BE49-F238E27FC236}">
              <a16:creationId xmlns:a16="http://schemas.microsoft.com/office/drawing/2014/main" id="{22892E13-5BFD-43AF-BD12-C2EB4A3F078C}"/>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152</xdr:row>
      <xdr:rowOff>57150</xdr:rowOff>
    </xdr:from>
    <xdr:to>
      <xdr:col>22</xdr:col>
      <xdr:colOff>202407</xdr:colOff>
      <xdr:row>153</xdr:row>
      <xdr:rowOff>188799</xdr:rowOff>
    </xdr:to>
    <xdr:sp macro="" textlink="">
      <xdr:nvSpPr>
        <xdr:cNvPr id="25" name="下矢印 1">
          <a:extLst>
            <a:ext uri="{FF2B5EF4-FFF2-40B4-BE49-F238E27FC236}">
              <a16:creationId xmlns:a16="http://schemas.microsoft.com/office/drawing/2014/main" id="{940D88FA-DAE2-4240-B416-17FF6114C612}"/>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170</xdr:row>
      <xdr:rowOff>57150</xdr:rowOff>
    </xdr:from>
    <xdr:to>
      <xdr:col>22</xdr:col>
      <xdr:colOff>202407</xdr:colOff>
      <xdr:row>171</xdr:row>
      <xdr:rowOff>188799</xdr:rowOff>
    </xdr:to>
    <xdr:sp macro="" textlink="">
      <xdr:nvSpPr>
        <xdr:cNvPr id="26" name="下矢印 1">
          <a:extLst>
            <a:ext uri="{FF2B5EF4-FFF2-40B4-BE49-F238E27FC236}">
              <a16:creationId xmlns:a16="http://schemas.microsoft.com/office/drawing/2014/main" id="{A46DCA0D-3188-434D-8DAF-C64AA29B6D5B}"/>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170</xdr:row>
      <xdr:rowOff>57150</xdr:rowOff>
    </xdr:from>
    <xdr:to>
      <xdr:col>22</xdr:col>
      <xdr:colOff>202407</xdr:colOff>
      <xdr:row>171</xdr:row>
      <xdr:rowOff>188799</xdr:rowOff>
    </xdr:to>
    <xdr:sp macro="" textlink="">
      <xdr:nvSpPr>
        <xdr:cNvPr id="27" name="下矢印 1">
          <a:extLst>
            <a:ext uri="{FF2B5EF4-FFF2-40B4-BE49-F238E27FC236}">
              <a16:creationId xmlns:a16="http://schemas.microsoft.com/office/drawing/2014/main" id="{F379AD59-AAA0-440E-8EDF-D2828ED396C8}"/>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188</xdr:row>
      <xdr:rowOff>57150</xdr:rowOff>
    </xdr:from>
    <xdr:to>
      <xdr:col>22</xdr:col>
      <xdr:colOff>202407</xdr:colOff>
      <xdr:row>189</xdr:row>
      <xdr:rowOff>188799</xdr:rowOff>
    </xdr:to>
    <xdr:sp macro="" textlink="">
      <xdr:nvSpPr>
        <xdr:cNvPr id="28" name="下矢印 1">
          <a:extLst>
            <a:ext uri="{FF2B5EF4-FFF2-40B4-BE49-F238E27FC236}">
              <a16:creationId xmlns:a16="http://schemas.microsoft.com/office/drawing/2014/main" id="{24E26AEA-C4BF-4EB6-A034-5BB72953A30B}"/>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188</xdr:row>
      <xdr:rowOff>57150</xdr:rowOff>
    </xdr:from>
    <xdr:to>
      <xdr:col>22</xdr:col>
      <xdr:colOff>202407</xdr:colOff>
      <xdr:row>189</xdr:row>
      <xdr:rowOff>188799</xdr:rowOff>
    </xdr:to>
    <xdr:sp macro="" textlink="">
      <xdr:nvSpPr>
        <xdr:cNvPr id="29" name="下矢印 1">
          <a:extLst>
            <a:ext uri="{FF2B5EF4-FFF2-40B4-BE49-F238E27FC236}">
              <a16:creationId xmlns:a16="http://schemas.microsoft.com/office/drawing/2014/main" id="{4DAD2E77-85BC-461F-86DA-D07AAF82E622}"/>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E3E7-8D4A-415C-8478-E05656C77FD6}">
  <sheetPr>
    <pageSetUpPr fitToPage="1"/>
  </sheetPr>
  <dimension ref="A1:BH327"/>
  <sheetViews>
    <sheetView view="pageBreakPreview" zoomScale="55" zoomScaleNormal="100" zoomScaleSheetLayoutView="55" zoomScalePageLayoutView="25" workbookViewId="0">
      <selection activeCell="A2" sqref="A2:H2"/>
    </sheetView>
  </sheetViews>
  <sheetFormatPr defaultColWidth="9" defaultRowHeight="18.75" x14ac:dyDescent="0.15"/>
  <cols>
    <col min="1" max="3" width="4.125" style="1" customWidth="1"/>
    <col min="4" max="4" width="4.125" style="103" customWidth="1"/>
    <col min="5" max="5" width="4.125" style="1" customWidth="1"/>
    <col min="6" max="31" width="3.375" style="1" customWidth="1"/>
    <col min="32" max="43" width="3.625" style="1" customWidth="1"/>
    <col min="44" max="44" width="4" style="1" customWidth="1"/>
    <col min="45" max="45" width="2.375" style="1" hidden="1" customWidth="1"/>
    <col min="46" max="55" width="9" style="1" hidden="1" customWidth="1"/>
    <col min="56" max="56" width="9" style="1" customWidth="1"/>
    <col min="57" max="16384" width="9" style="1"/>
  </cols>
  <sheetData>
    <row r="1" spans="1:59" ht="29.25" customHeight="1" x14ac:dyDescent="0.15">
      <c r="D1" s="2"/>
    </row>
    <row r="2" spans="1:59" ht="35.1" customHeight="1" x14ac:dyDescent="0.15">
      <c r="A2" s="169" t="s">
        <v>117</v>
      </c>
      <c r="B2" s="169"/>
      <c r="C2" s="169"/>
      <c r="D2" s="169"/>
      <c r="E2" s="169"/>
      <c r="F2" s="169"/>
      <c r="G2" s="169"/>
      <c r="H2" s="169"/>
      <c r="I2" s="170" t="s">
        <v>115</v>
      </c>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24"/>
      <c r="AT2" s="137"/>
      <c r="AU2" s="3"/>
      <c r="AV2" s="3"/>
      <c r="AW2" s="3"/>
      <c r="AX2" s="3"/>
      <c r="AY2" s="3"/>
      <c r="AZ2" s="3"/>
      <c r="BA2" s="3"/>
      <c r="BB2" s="3"/>
      <c r="BC2" s="3"/>
      <c r="BD2" s="3"/>
      <c r="BE2" s="3"/>
      <c r="BF2" s="3"/>
      <c r="BG2" s="3"/>
    </row>
    <row r="3" spans="1:59" ht="35.1" customHeight="1" x14ac:dyDescent="0.15">
      <c r="A3" s="170" t="s">
        <v>116</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24"/>
      <c r="AT3" s="137"/>
      <c r="AU3" s="3"/>
      <c r="AV3" s="3"/>
      <c r="AW3" s="3"/>
      <c r="AX3" s="3"/>
      <c r="AY3" s="3"/>
      <c r="AZ3" s="3"/>
      <c r="BA3" s="3"/>
      <c r="BB3" s="3"/>
      <c r="BC3" s="3"/>
      <c r="BD3" s="3"/>
      <c r="BE3" s="3"/>
      <c r="BF3" s="3"/>
      <c r="BG3" s="3"/>
    </row>
    <row r="4" spans="1:59" ht="27.75" customHeight="1" thickBot="1" x14ac:dyDescent="0.2">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24"/>
      <c r="AT4" s="137"/>
      <c r="AU4" s="3"/>
      <c r="AV4" s="3"/>
      <c r="AW4" s="3"/>
      <c r="AX4" s="3"/>
      <c r="AY4" s="3"/>
      <c r="AZ4" s="3"/>
      <c r="BA4" s="3"/>
      <c r="BB4" s="3"/>
      <c r="BC4" s="3"/>
      <c r="BD4" s="3"/>
      <c r="BE4" s="3"/>
      <c r="BF4" s="3"/>
      <c r="BG4" s="3"/>
    </row>
    <row r="5" spans="1:59" ht="27.75" customHeight="1" x14ac:dyDescent="0.15">
      <c r="A5" s="137"/>
      <c r="B5" s="124"/>
      <c r="C5" s="171" t="s">
        <v>119</v>
      </c>
      <c r="D5" s="172"/>
      <c r="E5" s="172"/>
      <c r="F5" s="172"/>
      <c r="G5" s="172"/>
      <c r="H5" s="172"/>
      <c r="I5" s="172"/>
      <c r="J5" s="172"/>
      <c r="K5" s="172"/>
      <c r="L5" s="174" t="s">
        <v>136</v>
      </c>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5"/>
      <c r="AQ5" s="137"/>
      <c r="AR5" s="137"/>
      <c r="AS5" s="124"/>
      <c r="AT5" s="137"/>
      <c r="AU5" s="3"/>
      <c r="AV5" s="3"/>
      <c r="AW5" s="3"/>
      <c r="AX5" s="3"/>
      <c r="AY5" s="3"/>
      <c r="AZ5" s="3"/>
      <c r="BA5" s="3"/>
      <c r="BB5" s="3"/>
      <c r="BC5" s="3"/>
      <c r="BD5" s="3"/>
      <c r="BE5" s="3"/>
      <c r="BF5" s="3"/>
      <c r="BG5" s="3"/>
    </row>
    <row r="6" spans="1:59" ht="27.75" customHeight="1" x14ac:dyDescent="0.15">
      <c r="A6" s="137"/>
      <c r="B6" s="124"/>
      <c r="C6" s="173"/>
      <c r="D6" s="141"/>
      <c r="E6" s="141"/>
      <c r="F6" s="141"/>
      <c r="G6" s="141"/>
      <c r="H6" s="141"/>
      <c r="I6" s="141"/>
      <c r="J6" s="141"/>
      <c r="K6" s="141"/>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5"/>
      <c r="AQ6" s="137"/>
      <c r="AR6" s="137"/>
      <c r="AS6" s="124"/>
      <c r="AT6" s="137"/>
      <c r="AU6" s="3"/>
      <c r="AV6" s="3"/>
      <c r="AW6" s="3"/>
      <c r="AX6" s="3"/>
      <c r="AY6" s="3"/>
      <c r="AZ6" s="3"/>
      <c r="BA6" s="3"/>
      <c r="BB6" s="3"/>
      <c r="BC6" s="3"/>
      <c r="BD6" s="3"/>
      <c r="BE6" s="3"/>
      <c r="BF6" s="3"/>
      <c r="BG6" s="3"/>
    </row>
    <row r="7" spans="1:59" ht="27.75" customHeight="1" x14ac:dyDescent="0.15">
      <c r="A7" s="137"/>
      <c r="B7" s="137"/>
      <c r="C7" s="140" t="s">
        <v>118</v>
      </c>
      <c r="D7" s="141"/>
      <c r="E7" s="141"/>
      <c r="F7" s="141"/>
      <c r="G7" s="141"/>
      <c r="H7" s="141"/>
      <c r="I7" s="141"/>
      <c r="J7" s="141"/>
      <c r="K7" s="141"/>
      <c r="L7" s="144" t="s">
        <v>137</v>
      </c>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5"/>
      <c r="AQ7" s="137"/>
      <c r="AR7" s="137"/>
      <c r="AS7" s="124"/>
      <c r="AT7" s="137"/>
      <c r="AU7" s="3"/>
      <c r="AV7" s="3"/>
      <c r="AW7" s="3"/>
      <c r="AX7" s="3"/>
      <c r="AY7" s="3"/>
      <c r="AZ7" s="3"/>
      <c r="BA7" s="3"/>
      <c r="BB7" s="3"/>
      <c r="BC7" s="3"/>
      <c r="BD7" s="3"/>
      <c r="BE7" s="3"/>
      <c r="BF7" s="3"/>
      <c r="BG7" s="3"/>
    </row>
    <row r="8" spans="1:59" ht="27.75" customHeight="1" thickBot="1" x14ac:dyDescent="0.2">
      <c r="A8" s="137"/>
      <c r="B8" s="137"/>
      <c r="C8" s="142"/>
      <c r="D8" s="143"/>
      <c r="E8" s="143"/>
      <c r="F8" s="143"/>
      <c r="G8" s="143"/>
      <c r="H8" s="143"/>
      <c r="I8" s="143"/>
      <c r="J8" s="143"/>
      <c r="K8" s="143"/>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7"/>
      <c r="AQ8" s="137"/>
      <c r="AR8" s="137"/>
      <c r="AS8" s="124"/>
      <c r="AT8" s="137"/>
      <c r="AU8" s="3"/>
      <c r="AV8" s="3"/>
      <c r="AW8" s="3"/>
      <c r="AX8" s="3"/>
      <c r="AY8" s="3"/>
      <c r="AZ8" s="3"/>
      <c r="BA8" s="3"/>
      <c r="BB8" s="3"/>
      <c r="BC8" s="3"/>
      <c r="BD8" s="3"/>
      <c r="BE8" s="3"/>
      <c r="BF8" s="3"/>
      <c r="BG8" s="3"/>
    </row>
    <row r="9" spans="1:59" ht="27.75" customHeight="1" x14ac:dyDescent="0.1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24"/>
      <c r="AT9" s="137"/>
      <c r="AU9" s="3"/>
      <c r="AV9" s="3"/>
      <c r="AW9" s="3"/>
      <c r="AX9" s="3"/>
      <c r="AY9" s="3"/>
      <c r="AZ9" s="3"/>
      <c r="BA9" s="3"/>
      <c r="BB9" s="3"/>
      <c r="BC9" s="3"/>
      <c r="BD9" s="3"/>
      <c r="BE9" s="3"/>
      <c r="BF9" s="3"/>
      <c r="BG9" s="3"/>
    </row>
    <row r="10" spans="1:59" s="9" customFormat="1" ht="28.5" customHeight="1" x14ac:dyDescent="0.15">
      <c r="A10" s="4" t="s">
        <v>113</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5"/>
      <c r="AU10" s="8"/>
      <c r="AV10" s="8"/>
      <c r="AW10" s="8"/>
      <c r="AX10" s="8"/>
      <c r="AY10" s="8"/>
      <c r="AZ10" s="8"/>
      <c r="BA10" s="8"/>
      <c r="BB10" s="8"/>
      <c r="BC10" s="8"/>
      <c r="BD10" s="8"/>
      <c r="BE10" s="8"/>
      <c r="BF10" s="8"/>
      <c r="BG10" s="8"/>
    </row>
    <row r="11" spans="1:59" s="10" customFormat="1" ht="15" customHeight="1" x14ac:dyDescent="0.15">
      <c r="D11" s="11"/>
      <c r="U11" s="9"/>
      <c r="V11" s="9"/>
      <c r="W11" s="9"/>
      <c r="X11" s="12"/>
      <c r="Y11" s="9"/>
      <c r="Z11" s="9"/>
      <c r="AA11" s="9"/>
      <c r="AB11" s="9"/>
      <c r="AC11" s="9"/>
      <c r="AD11" s="9"/>
      <c r="AE11" s="9"/>
      <c r="AF11" s="9"/>
      <c r="AG11" s="9"/>
      <c r="AH11" s="9"/>
      <c r="AI11" s="9"/>
      <c r="AJ11" s="9"/>
      <c r="AK11" s="9"/>
      <c r="AL11" s="9"/>
      <c r="AM11" s="9"/>
      <c r="AN11" s="9"/>
      <c r="AO11" s="9"/>
      <c r="AP11" s="9"/>
      <c r="AQ11" s="9"/>
      <c r="AR11" s="9"/>
      <c r="AS11" s="9"/>
      <c r="AT11" s="9"/>
      <c r="AU11" s="13"/>
      <c r="AV11" s="13"/>
      <c r="AW11" s="13"/>
      <c r="AX11" s="13"/>
      <c r="AY11" s="13"/>
      <c r="AZ11" s="13"/>
      <c r="BA11" s="13"/>
      <c r="BB11" s="13"/>
      <c r="BC11" s="13"/>
      <c r="BD11" s="13"/>
      <c r="BE11" s="13"/>
      <c r="BF11" s="13"/>
      <c r="BG11" s="13"/>
    </row>
    <row r="12" spans="1:59" s="16" customFormat="1" ht="4.5" customHeight="1" x14ac:dyDescent="0.15">
      <c r="A12" s="14"/>
      <c r="B12" s="14"/>
      <c r="C12" s="15"/>
      <c r="F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V12" s="8"/>
      <c r="AW12" s="8"/>
      <c r="AX12" s="8"/>
      <c r="AY12" s="8"/>
      <c r="AZ12" s="8"/>
      <c r="BA12" s="8"/>
      <c r="BB12" s="8"/>
      <c r="BC12" s="8"/>
      <c r="BD12" s="8"/>
      <c r="BE12" s="8"/>
      <c r="BF12" s="8"/>
      <c r="BG12" s="8"/>
    </row>
    <row r="13" spans="1:59" s="9" customFormat="1" ht="28.5" customHeight="1" x14ac:dyDescent="0.15">
      <c r="A13" s="17"/>
      <c r="B13" s="18" t="s">
        <v>0</v>
      </c>
      <c r="D13" s="19"/>
      <c r="X13" s="12"/>
      <c r="AU13" s="8"/>
      <c r="AV13" s="8"/>
      <c r="AW13" s="8"/>
      <c r="AX13" s="8"/>
      <c r="AY13" s="8"/>
      <c r="AZ13" s="8"/>
      <c r="BA13" s="8"/>
      <c r="BB13" s="8"/>
      <c r="BC13" s="8"/>
      <c r="BD13" s="8"/>
      <c r="BE13" s="8"/>
      <c r="BF13" s="8"/>
      <c r="BG13" s="8"/>
    </row>
    <row r="14" spans="1:59" s="9" customFormat="1" ht="28.5" customHeight="1" x14ac:dyDescent="0.15">
      <c r="A14" s="17"/>
      <c r="B14" s="18" t="s">
        <v>1</v>
      </c>
      <c r="D14" s="19"/>
      <c r="X14" s="12"/>
    </row>
    <row r="15" spans="1:59" s="9" customFormat="1" ht="28.5" customHeight="1" x14ac:dyDescent="0.15">
      <c r="A15" s="17"/>
      <c r="B15" s="18" t="s">
        <v>2</v>
      </c>
      <c r="D15" s="19"/>
      <c r="X15" s="12"/>
    </row>
    <row r="16" spans="1:59" s="21" customFormat="1" ht="28.5" customHeight="1" x14ac:dyDescent="0.15">
      <c r="B16" s="24"/>
      <c r="C16" s="25"/>
      <c r="D16" s="25"/>
      <c r="E16" s="25"/>
      <c r="F16" s="25"/>
      <c r="G16" s="25"/>
      <c r="H16" s="25"/>
      <c r="I16" s="25"/>
      <c r="J16" s="25"/>
      <c r="K16" s="25"/>
      <c r="L16" s="25"/>
      <c r="M16" s="25"/>
      <c r="N16" s="25"/>
      <c r="O16" s="25"/>
      <c r="P16" s="25"/>
      <c r="Q16" s="25"/>
      <c r="R16" s="25"/>
      <c r="S16" s="26"/>
      <c r="T16" s="27"/>
      <c r="U16" s="27"/>
      <c r="V16" s="27"/>
      <c r="W16" s="27"/>
      <c r="X16" s="28"/>
      <c r="Y16" s="27"/>
      <c r="Z16" s="27"/>
      <c r="AA16" s="27"/>
      <c r="AB16" s="27"/>
      <c r="AC16" s="27"/>
      <c r="AD16" s="27"/>
      <c r="AE16" s="27"/>
      <c r="AF16" s="27"/>
      <c r="AG16" s="27"/>
      <c r="AH16" s="27"/>
      <c r="AI16" s="27"/>
      <c r="AJ16" s="27"/>
      <c r="AK16" s="27"/>
      <c r="AL16" s="27"/>
      <c r="AM16" s="27"/>
      <c r="AR16" s="29"/>
      <c r="AS16" s="20"/>
      <c r="AT16" s="23"/>
      <c r="AU16" s="22"/>
      <c r="AV16" s="22"/>
      <c r="AW16" s="22"/>
      <c r="AX16" s="22"/>
      <c r="AY16" s="22"/>
      <c r="AZ16" s="22"/>
      <c r="BA16" s="22"/>
      <c r="BB16" s="22"/>
      <c r="BC16" s="22"/>
      <c r="BD16" s="22"/>
      <c r="BE16" s="22"/>
      <c r="BF16" s="22"/>
    </row>
    <row r="17" spans="1:60" s="16" customFormat="1" ht="4.5" customHeight="1" x14ac:dyDescent="0.15">
      <c r="A17" s="14"/>
      <c r="B17" s="14"/>
      <c r="C17" s="15"/>
      <c r="F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V17" s="40"/>
      <c r="AW17" s="40"/>
      <c r="AX17" s="40"/>
      <c r="AY17" s="40"/>
      <c r="AZ17" s="40"/>
      <c r="BA17" s="40"/>
      <c r="BB17" s="40"/>
      <c r="BC17" s="40"/>
      <c r="BD17" s="40"/>
      <c r="BE17" s="40"/>
      <c r="BF17" s="40"/>
      <c r="BG17" s="9"/>
    </row>
    <row r="18" spans="1:60" ht="25.5" customHeight="1" x14ac:dyDescent="0.15">
      <c r="A18" s="148" t="s">
        <v>3</v>
      </c>
      <c r="B18" s="149"/>
      <c r="C18" s="149"/>
      <c r="D18" s="149"/>
      <c r="E18" s="149"/>
      <c r="F18" s="149"/>
      <c r="G18" s="149"/>
      <c r="H18" s="149"/>
      <c r="I18" s="15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1"/>
      <c r="AV18" s="31" t="s">
        <v>4</v>
      </c>
      <c r="AW18" s="40"/>
      <c r="AX18" s="40"/>
      <c r="AY18" s="40"/>
      <c r="AZ18" s="40"/>
      <c r="BA18" s="31"/>
      <c r="BB18" s="40"/>
      <c r="BC18" s="40"/>
      <c r="BD18" s="40"/>
      <c r="BE18" s="132"/>
      <c r="BF18" s="132"/>
      <c r="BG18" s="132"/>
      <c r="BH18" s="133"/>
    </row>
    <row r="19" spans="1:60" ht="17.25" customHeight="1" x14ac:dyDescent="0.15">
      <c r="A19" s="151"/>
      <c r="B19" s="152"/>
      <c r="C19" s="152"/>
      <c r="D19" s="152"/>
      <c r="E19" s="152"/>
      <c r="F19" s="152"/>
      <c r="G19" s="152"/>
      <c r="H19" s="152"/>
      <c r="I19" s="153"/>
      <c r="J19" s="32"/>
      <c r="K19" s="32"/>
      <c r="L19" s="32"/>
      <c r="M19" s="32"/>
      <c r="N19" s="32"/>
      <c r="O19" s="32"/>
      <c r="P19" s="32"/>
      <c r="Q19" s="32"/>
      <c r="R19" s="32"/>
      <c r="S19" s="32"/>
      <c r="T19" s="32"/>
      <c r="U19" s="32"/>
      <c r="V19" s="32"/>
      <c r="W19" s="32"/>
      <c r="X19" s="33"/>
      <c r="Y19" s="33"/>
      <c r="Z19" s="33"/>
      <c r="AA19" s="33"/>
      <c r="AB19" s="33"/>
      <c r="AC19" s="33"/>
      <c r="AD19" s="33"/>
      <c r="AE19" s="34"/>
      <c r="AF19" s="33"/>
      <c r="AG19" s="33"/>
      <c r="AH19" s="33"/>
      <c r="AI19" s="33"/>
      <c r="AJ19" s="33"/>
      <c r="AK19" s="33"/>
      <c r="AL19" s="33"/>
      <c r="AM19" s="33"/>
      <c r="AN19" s="33"/>
      <c r="AO19" s="33"/>
      <c r="AP19" s="35"/>
      <c r="AQ19" s="35"/>
      <c r="AR19" s="35"/>
      <c r="AS19" s="35"/>
      <c r="AT19" s="31"/>
      <c r="AU19" s="31"/>
      <c r="AV19" s="31"/>
      <c r="AW19" s="31"/>
      <c r="AX19" s="31"/>
      <c r="AY19" s="31"/>
      <c r="AZ19" s="31"/>
      <c r="BA19" s="31"/>
      <c r="BB19" s="31"/>
      <c r="BC19" s="31"/>
      <c r="BD19" s="31"/>
      <c r="BE19" s="133"/>
      <c r="BF19" s="133"/>
      <c r="BG19" s="133"/>
      <c r="BH19" s="133"/>
    </row>
    <row r="20" spans="1:60" ht="28.5" customHeight="1" x14ac:dyDescent="0.15">
      <c r="A20" s="36"/>
      <c r="B20" s="37" t="s">
        <v>5</v>
      </c>
      <c r="C20" s="38"/>
      <c r="D20" s="38"/>
      <c r="E20" s="38"/>
      <c r="F20" s="31"/>
      <c r="G20" s="39"/>
      <c r="H20" s="31"/>
      <c r="I20" s="39"/>
      <c r="J20" s="39"/>
      <c r="K20" s="39"/>
      <c r="L20" s="39"/>
      <c r="M20" s="39"/>
      <c r="N20" s="39"/>
      <c r="O20" s="39"/>
      <c r="P20" s="39"/>
      <c r="Q20" s="39"/>
      <c r="R20" s="39"/>
      <c r="S20" s="39"/>
      <c r="T20" s="39"/>
      <c r="U20" s="39"/>
      <c r="V20" s="39"/>
      <c r="W20" s="39"/>
      <c r="X20" s="39"/>
      <c r="Y20" s="39"/>
      <c r="Z20" s="39"/>
      <c r="AA20" s="139"/>
      <c r="AB20" s="40"/>
      <c r="AC20" s="40"/>
      <c r="AD20" s="40"/>
      <c r="AE20" s="37" t="s">
        <v>6</v>
      </c>
      <c r="AF20" s="40"/>
      <c r="AG20" s="40"/>
      <c r="AH20" s="40"/>
      <c r="AI20" s="40"/>
      <c r="AJ20" s="40"/>
      <c r="AK20" s="40"/>
      <c r="AL20" s="40"/>
      <c r="AM20" s="40"/>
      <c r="AN20" s="40"/>
      <c r="AO20" s="40"/>
      <c r="AP20" s="40"/>
      <c r="AQ20" s="40"/>
      <c r="AR20" s="40"/>
      <c r="AS20" s="40"/>
      <c r="AT20" s="40"/>
      <c r="AU20" s="31"/>
      <c r="AV20" s="31"/>
      <c r="AW20" s="31" t="s">
        <v>7</v>
      </c>
      <c r="AX20" s="31"/>
      <c r="AY20" s="31"/>
      <c r="AZ20" s="31" t="s">
        <v>8</v>
      </c>
      <c r="BA20" s="31"/>
      <c r="BB20" s="31"/>
      <c r="BC20" s="31"/>
      <c r="BD20" s="31"/>
      <c r="BE20" s="133"/>
      <c r="BF20" s="133"/>
      <c r="BG20" s="133"/>
      <c r="BH20" s="133"/>
    </row>
    <row r="21" spans="1:60" ht="25.5" customHeight="1" x14ac:dyDescent="0.15">
      <c r="A21" s="36"/>
      <c r="B21" s="154" t="s">
        <v>135</v>
      </c>
      <c r="C21" s="155"/>
      <c r="D21" s="155"/>
      <c r="E21" s="156"/>
      <c r="F21" s="160" t="s">
        <v>9</v>
      </c>
      <c r="G21" s="160"/>
      <c r="H21" s="161">
        <v>10</v>
      </c>
      <c r="I21" s="161"/>
      <c r="J21" s="163" t="s">
        <v>10</v>
      </c>
      <c r="K21" s="163"/>
      <c r="L21" s="161">
        <v>0</v>
      </c>
      <c r="M21" s="161"/>
      <c r="N21" s="163" t="s">
        <v>11</v>
      </c>
      <c r="O21" s="165"/>
      <c r="P21" s="167" t="s">
        <v>12</v>
      </c>
      <c r="Q21" s="165"/>
      <c r="R21" s="186" t="s">
        <v>13</v>
      </c>
      <c r="S21" s="186"/>
      <c r="T21" s="161">
        <v>22</v>
      </c>
      <c r="U21" s="161"/>
      <c r="V21" s="163" t="s">
        <v>10</v>
      </c>
      <c r="W21" s="163"/>
      <c r="X21" s="161">
        <v>0</v>
      </c>
      <c r="Y21" s="161"/>
      <c r="Z21" s="163" t="s">
        <v>11</v>
      </c>
      <c r="AA21" s="165"/>
      <c r="AB21" s="31"/>
      <c r="AC21" s="31"/>
      <c r="AD21" s="31"/>
      <c r="AE21" s="154" t="s">
        <v>14</v>
      </c>
      <c r="AF21" s="188"/>
      <c r="AG21" s="188"/>
      <c r="AH21" s="188"/>
      <c r="AI21" s="189"/>
      <c r="AJ21" s="182">
        <f>ROUNDDOWN(AZ21/60,0)</f>
        <v>12</v>
      </c>
      <c r="AK21" s="182"/>
      <c r="AL21" s="184" t="s">
        <v>15</v>
      </c>
      <c r="AM21" s="184"/>
      <c r="AN21" s="182">
        <f>AZ21-AJ21*60</f>
        <v>0</v>
      </c>
      <c r="AO21" s="182"/>
      <c r="AP21" s="163" t="s">
        <v>11</v>
      </c>
      <c r="AQ21" s="165"/>
      <c r="AR21" s="40"/>
      <c r="AS21" s="31"/>
      <c r="AT21" s="31"/>
      <c r="AU21" s="177"/>
      <c r="AV21" s="177" t="s">
        <v>16</v>
      </c>
      <c r="AW21" s="176">
        <f>T21*60+X21</f>
        <v>1320</v>
      </c>
      <c r="AX21" s="31"/>
      <c r="AY21" s="177" t="s">
        <v>17</v>
      </c>
      <c r="AZ21" s="176">
        <f>(T21*60+X21)-(H21*60+L21)</f>
        <v>720</v>
      </c>
      <c r="BA21" s="31"/>
      <c r="BB21" s="31"/>
      <c r="BC21" s="31"/>
      <c r="BD21" s="31"/>
      <c r="BE21" s="133"/>
      <c r="BF21" s="133"/>
      <c r="BG21" s="133"/>
      <c r="BH21" s="133"/>
    </row>
    <row r="22" spans="1:60" ht="35.25" customHeight="1" x14ac:dyDescent="0.15">
      <c r="A22" s="36"/>
      <c r="B22" s="157"/>
      <c r="C22" s="158"/>
      <c r="D22" s="158"/>
      <c r="E22" s="159"/>
      <c r="F22" s="160"/>
      <c r="G22" s="160"/>
      <c r="H22" s="162"/>
      <c r="I22" s="162"/>
      <c r="J22" s="164"/>
      <c r="K22" s="164"/>
      <c r="L22" s="162"/>
      <c r="M22" s="162"/>
      <c r="N22" s="164"/>
      <c r="O22" s="166"/>
      <c r="P22" s="168"/>
      <c r="Q22" s="166"/>
      <c r="R22" s="187"/>
      <c r="S22" s="187"/>
      <c r="T22" s="162"/>
      <c r="U22" s="162"/>
      <c r="V22" s="164"/>
      <c r="W22" s="164"/>
      <c r="X22" s="162"/>
      <c r="Y22" s="162"/>
      <c r="Z22" s="164"/>
      <c r="AA22" s="166"/>
      <c r="AB22" s="31"/>
      <c r="AC22" s="31"/>
      <c r="AD22" s="31"/>
      <c r="AE22" s="190"/>
      <c r="AF22" s="191"/>
      <c r="AG22" s="191"/>
      <c r="AH22" s="191"/>
      <c r="AI22" s="192"/>
      <c r="AJ22" s="183"/>
      <c r="AK22" s="183"/>
      <c r="AL22" s="185"/>
      <c r="AM22" s="185"/>
      <c r="AN22" s="183"/>
      <c r="AO22" s="183"/>
      <c r="AP22" s="164"/>
      <c r="AQ22" s="166"/>
      <c r="AR22" s="40"/>
      <c r="AS22" s="31"/>
      <c r="AT22" s="31"/>
      <c r="AU22" s="177"/>
      <c r="AV22" s="177"/>
      <c r="AW22" s="176"/>
      <c r="AX22" s="31"/>
      <c r="AY22" s="177"/>
      <c r="AZ22" s="176"/>
      <c r="BA22" s="31"/>
      <c r="BB22" s="31"/>
      <c r="BC22" s="31"/>
      <c r="BD22" s="31"/>
      <c r="BE22" s="133"/>
      <c r="BF22" s="133"/>
      <c r="BG22" s="133"/>
      <c r="BH22" s="133"/>
    </row>
    <row r="23" spans="1:60" ht="17.25" customHeight="1" x14ac:dyDescent="0.15">
      <c r="A23" s="36"/>
      <c r="B23" s="41"/>
      <c r="C23" s="41"/>
      <c r="D23" s="41"/>
      <c r="E23" s="41"/>
      <c r="F23" s="42"/>
      <c r="G23" s="42"/>
      <c r="H23" s="138"/>
      <c r="I23" s="42"/>
      <c r="J23" s="42"/>
      <c r="K23" s="42"/>
      <c r="L23" s="42"/>
      <c r="M23" s="42"/>
      <c r="N23" s="42"/>
      <c r="O23" s="42"/>
      <c r="P23" s="42"/>
      <c r="Q23" s="42"/>
      <c r="R23" s="42"/>
      <c r="S23" s="42"/>
      <c r="T23" s="42"/>
      <c r="U23" s="42"/>
      <c r="V23" s="42"/>
      <c r="W23" s="42"/>
      <c r="X23" s="40"/>
      <c r="Y23" s="40"/>
      <c r="Z23" s="39"/>
      <c r="AA23" s="139"/>
      <c r="AB23" s="40"/>
      <c r="AC23" s="40"/>
      <c r="AD23" s="40"/>
      <c r="AE23" s="40"/>
      <c r="AF23" s="40"/>
      <c r="AG23" s="40"/>
      <c r="AH23" s="40"/>
      <c r="AI23" s="40"/>
      <c r="AJ23" s="122" t="s">
        <v>18</v>
      </c>
      <c r="AK23" s="121"/>
      <c r="AL23" s="121"/>
      <c r="AM23" s="121"/>
      <c r="AN23" s="121"/>
      <c r="AO23" s="121"/>
      <c r="AP23" s="40"/>
      <c r="AQ23" s="40"/>
      <c r="AR23" s="40"/>
      <c r="AS23" s="31"/>
      <c r="AT23" s="31"/>
      <c r="AU23" s="31"/>
      <c r="AV23" s="31"/>
      <c r="AW23" s="31"/>
      <c r="AX23" s="31"/>
      <c r="AY23" s="31"/>
      <c r="AZ23" s="31"/>
      <c r="BA23" s="31"/>
      <c r="BB23" s="31"/>
      <c r="BC23" s="31"/>
      <c r="BD23" s="31"/>
      <c r="BE23" s="133"/>
      <c r="BF23" s="133"/>
      <c r="BG23" s="133"/>
      <c r="BH23" s="133"/>
    </row>
    <row r="24" spans="1:60" s="31" customFormat="1" ht="25.5" customHeight="1" x14ac:dyDescent="0.15">
      <c r="A24" s="36"/>
      <c r="B24" s="37"/>
      <c r="C24" s="38"/>
      <c r="D24" s="38"/>
      <c r="E24" s="38"/>
      <c r="F24" s="39"/>
      <c r="G24" s="39"/>
      <c r="H24" s="39"/>
      <c r="I24" s="39"/>
      <c r="J24" s="39"/>
      <c r="K24" s="39"/>
      <c r="L24" s="39"/>
      <c r="M24" s="39"/>
      <c r="N24" s="39"/>
      <c r="O24" s="39"/>
      <c r="P24" s="39"/>
      <c r="Q24" s="39"/>
      <c r="R24" s="39"/>
      <c r="S24" s="39"/>
      <c r="T24" s="39"/>
      <c r="U24" s="39"/>
      <c r="V24" s="39"/>
      <c r="W24" s="139"/>
      <c r="X24" s="40"/>
      <c r="Y24" s="40"/>
      <c r="Z24" s="39"/>
      <c r="AA24" s="139"/>
      <c r="AB24" s="40"/>
      <c r="AC24" s="40"/>
      <c r="AD24" s="40"/>
      <c r="AE24" s="40"/>
      <c r="AF24" s="40"/>
      <c r="AG24" s="40"/>
      <c r="AH24" s="40"/>
      <c r="AI24" s="40"/>
      <c r="AJ24" s="121"/>
      <c r="AK24" s="121"/>
      <c r="AL24" s="121"/>
      <c r="AM24" s="121"/>
      <c r="AN24" s="121"/>
      <c r="AO24" s="121"/>
      <c r="AP24" s="40"/>
      <c r="AQ24" s="40"/>
      <c r="AR24" s="40"/>
      <c r="AW24" s="47" t="s">
        <v>19</v>
      </c>
      <c r="AZ24" s="31" t="s">
        <v>20</v>
      </c>
      <c r="BC24" s="31" t="s">
        <v>130</v>
      </c>
      <c r="BE24" s="133"/>
      <c r="BF24" s="133"/>
      <c r="BG24" s="133"/>
      <c r="BH24" s="133"/>
    </row>
    <row r="25" spans="1:60" s="48" customFormat="1" ht="25.5" customHeight="1" x14ac:dyDescent="0.15">
      <c r="A25" s="45"/>
      <c r="B25" s="46" t="s">
        <v>129</v>
      </c>
      <c r="C25" s="46"/>
      <c r="D25" s="46"/>
      <c r="E25" s="46"/>
      <c r="F25" s="46"/>
      <c r="G25" s="46"/>
      <c r="H25" s="46"/>
      <c r="I25" s="46"/>
      <c r="J25" s="46"/>
      <c r="K25" s="46"/>
      <c r="L25" s="46"/>
      <c r="M25" s="46"/>
      <c r="N25" s="46"/>
      <c r="O25" s="47"/>
      <c r="P25" s="46"/>
      <c r="Q25" s="46"/>
      <c r="R25" s="46"/>
      <c r="S25" s="46"/>
      <c r="T25" s="46"/>
      <c r="U25" s="12"/>
      <c r="V25" s="46"/>
      <c r="W25" s="46"/>
      <c r="X25" s="40"/>
      <c r="Y25" s="40"/>
      <c r="Z25" s="39"/>
      <c r="AA25" s="139"/>
      <c r="AB25" s="40"/>
      <c r="AC25" s="40"/>
      <c r="AD25" s="40"/>
      <c r="AE25" s="37" t="s">
        <v>21</v>
      </c>
      <c r="AF25" s="47"/>
      <c r="AG25" s="42"/>
      <c r="AH25" s="42"/>
      <c r="AI25" s="42"/>
      <c r="AJ25" s="123"/>
      <c r="AK25" s="123"/>
      <c r="AL25" s="123"/>
      <c r="AM25" s="123"/>
      <c r="AN25" s="121"/>
      <c r="AO25" s="121"/>
      <c r="AP25" s="40"/>
      <c r="AQ25" s="31"/>
      <c r="AR25" s="40"/>
      <c r="AS25" s="31"/>
      <c r="AT25" s="31"/>
      <c r="AU25" s="47"/>
      <c r="AV25" s="47"/>
      <c r="AW25" s="47" t="s">
        <v>22</v>
      </c>
      <c r="AX25" s="47"/>
      <c r="AY25" s="47"/>
      <c r="AZ25" s="31" t="s">
        <v>23</v>
      </c>
      <c r="BA25" s="47"/>
      <c r="BB25" s="31"/>
      <c r="BC25" s="31" t="s">
        <v>131</v>
      </c>
      <c r="BD25" s="47"/>
      <c r="BE25" s="133"/>
      <c r="BF25" s="134"/>
      <c r="BG25" s="134"/>
      <c r="BH25" s="134"/>
    </row>
    <row r="26" spans="1:60" ht="25.5" customHeight="1" x14ac:dyDescent="0.15">
      <c r="A26" s="36"/>
      <c r="B26" s="154" t="s">
        <v>135</v>
      </c>
      <c r="C26" s="155"/>
      <c r="D26" s="155"/>
      <c r="E26" s="156"/>
      <c r="F26" s="160" t="s">
        <v>9</v>
      </c>
      <c r="G26" s="160"/>
      <c r="H26" s="178">
        <v>10</v>
      </c>
      <c r="I26" s="161"/>
      <c r="J26" s="163" t="s">
        <v>10</v>
      </c>
      <c r="K26" s="163"/>
      <c r="L26" s="180">
        <v>0</v>
      </c>
      <c r="M26" s="180"/>
      <c r="N26" s="163" t="s">
        <v>11</v>
      </c>
      <c r="O26" s="165"/>
      <c r="P26" s="167" t="s">
        <v>12</v>
      </c>
      <c r="Q26" s="165"/>
      <c r="R26" s="186" t="s">
        <v>13</v>
      </c>
      <c r="S26" s="186"/>
      <c r="T26" s="178">
        <v>19</v>
      </c>
      <c r="U26" s="161"/>
      <c r="V26" s="163" t="s">
        <v>10</v>
      </c>
      <c r="W26" s="163"/>
      <c r="X26" s="161">
        <v>0</v>
      </c>
      <c r="Y26" s="161"/>
      <c r="Z26" s="163" t="s">
        <v>11</v>
      </c>
      <c r="AA26" s="165"/>
      <c r="AB26" s="40"/>
      <c r="AC26" s="40"/>
      <c r="AD26" s="40"/>
      <c r="AE26" s="196" t="s">
        <v>24</v>
      </c>
      <c r="AF26" s="163"/>
      <c r="AG26" s="163"/>
      <c r="AH26" s="163"/>
      <c r="AI26" s="165"/>
      <c r="AJ26" s="194">
        <f>ROUNDDOWN(AW31/60,0)</f>
        <v>2</v>
      </c>
      <c r="AK26" s="182"/>
      <c r="AL26" s="163" t="s">
        <v>10</v>
      </c>
      <c r="AM26" s="163"/>
      <c r="AN26" s="182">
        <f>AW31-AJ26*60</f>
        <v>0</v>
      </c>
      <c r="AO26" s="182"/>
      <c r="AP26" s="163" t="s">
        <v>11</v>
      </c>
      <c r="AQ26" s="165"/>
      <c r="AR26" s="40"/>
      <c r="AS26" s="49"/>
      <c r="AT26" s="49"/>
      <c r="AU26" s="31"/>
      <c r="AV26" s="177" t="s">
        <v>25</v>
      </c>
      <c r="AW26" s="176">
        <f>IF(AZ26&lt;=BC26,BC26,AW21)</f>
        <v>1200</v>
      </c>
      <c r="AX26" s="193"/>
      <c r="AY26" s="177" t="s">
        <v>26</v>
      </c>
      <c r="AZ26" s="176">
        <f>T26*60+X26</f>
        <v>1140</v>
      </c>
      <c r="BA26" s="193"/>
      <c r="BB26" s="177" t="s">
        <v>27</v>
      </c>
      <c r="BC26" s="176">
        <f>IF(C34="☑",21*60,20*60)</f>
        <v>1200</v>
      </c>
      <c r="BD26" s="31"/>
      <c r="BE26" s="133"/>
      <c r="BF26" s="133"/>
      <c r="BG26" s="133"/>
      <c r="BH26" s="133"/>
    </row>
    <row r="27" spans="1:60" ht="35.25" customHeight="1" x14ac:dyDescent="0.15">
      <c r="A27" s="36"/>
      <c r="B27" s="157"/>
      <c r="C27" s="158"/>
      <c r="D27" s="158"/>
      <c r="E27" s="159"/>
      <c r="F27" s="160"/>
      <c r="G27" s="160"/>
      <c r="H27" s="179"/>
      <c r="I27" s="162"/>
      <c r="J27" s="164"/>
      <c r="K27" s="164"/>
      <c r="L27" s="181"/>
      <c r="M27" s="181"/>
      <c r="N27" s="164"/>
      <c r="O27" s="166"/>
      <c r="P27" s="168"/>
      <c r="Q27" s="166"/>
      <c r="R27" s="187"/>
      <c r="S27" s="187"/>
      <c r="T27" s="179"/>
      <c r="U27" s="162"/>
      <c r="V27" s="164"/>
      <c r="W27" s="164"/>
      <c r="X27" s="162"/>
      <c r="Y27" s="162"/>
      <c r="Z27" s="164"/>
      <c r="AA27" s="166"/>
      <c r="AB27" s="31"/>
      <c r="AC27" s="31"/>
      <c r="AD27" s="31"/>
      <c r="AE27" s="168"/>
      <c r="AF27" s="164"/>
      <c r="AG27" s="164"/>
      <c r="AH27" s="164"/>
      <c r="AI27" s="166"/>
      <c r="AJ27" s="195"/>
      <c r="AK27" s="183"/>
      <c r="AL27" s="164"/>
      <c r="AM27" s="164"/>
      <c r="AN27" s="183"/>
      <c r="AO27" s="183"/>
      <c r="AP27" s="164"/>
      <c r="AQ27" s="166"/>
      <c r="AR27" s="40"/>
      <c r="AS27" s="49"/>
      <c r="AT27" s="49"/>
      <c r="AU27" s="31"/>
      <c r="AV27" s="177"/>
      <c r="AW27" s="176"/>
      <c r="AX27" s="193"/>
      <c r="AY27" s="177"/>
      <c r="AZ27" s="176"/>
      <c r="BA27" s="193"/>
      <c r="BB27" s="177"/>
      <c r="BC27" s="176"/>
      <c r="BD27" s="31"/>
      <c r="BE27" s="133"/>
      <c r="BF27" s="133"/>
      <c r="BG27" s="133"/>
      <c r="BH27" s="133"/>
    </row>
    <row r="28" spans="1:60" ht="17.25" customHeight="1" x14ac:dyDescent="0.15">
      <c r="A28" s="50"/>
      <c r="B28" s="41"/>
      <c r="C28" s="41"/>
      <c r="D28" s="41"/>
      <c r="E28" s="41"/>
      <c r="F28" s="31"/>
      <c r="G28" s="41"/>
      <c r="H28" s="138"/>
      <c r="I28" s="41"/>
      <c r="J28" s="41"/>
      <c r="K28" s="41"/>
      <c r="L28" s="41"/>
      <c r="M28" s="41"/>
      <c r="N28" s="41"/>
      <c r="O28" s="41"/>
      <c r="P28" s="51"/>
      <c r="Q28" s="41"/>
      <c r="R28" s="41"/>
      <c r="S28" s="41"/>
      <c r="T28" s="41"/>
      <c r="U28" s="41"/>
      <c r="V28" s="41"/>
      <c r="W28" s="41"/>
      <c r="X28" s="40"/>
      <c r="Y28" s="40"/>
      <c r="Z28" s="39"/>
      <c r="AA28" s="31"/>
      <c r="AB28" s="31"/>
      <c r="AC28" s="31"/>
      <c r="AD28" s="31"/>
      <c r="AE28" s="31"/>
      <c r="AF28" s="31"/>
      <c r="AG28" s="31"/>
      <c r="AH28" s="31"/>
      <c r="AI28" s="31"/>
      <c r="AJ28" s="44" t="s">
        <v>18</v>
      </c>
      <c r="AK28" s="31"/>
      <c r="AL28" s="31"/>
      <c r="AM28" s="31"/>
      <c r="AN28" s="31"/>
      <c r="AO28" s="31"/>
      <c r="AP28" s="31"/>
      <c r="AQ28" s="31"/>
      <c r="AR28" s="31"/>
      <c r="AS28" s="31"/>
      <c r="AT28" s="31"/>
      <c r="AU28" s="31"/>
      <c r="AV28" s="31"/>
      <c r="AW28" s="31"/>
      <c r="AX28" s="31"/>
      <c r="AY28" s="31"/>
      <c r="AZ28" s="63" t="s">
        <v>28</v>
      </c>
      <c r="BA28" s="31"/>
      <c r="BB28" s="31"/>
      <c r="BC28" s="31"/>
      <c r="BD28" s="31"/>
      <c r="BE28" s="133"/>
      <c r="BF28" s="133"/>
      <c r="BG28" s="133"/>
      <c r="BH28" s="133"/>
    </row>
    <row r="29" spans="1:60" ht="25.5" customHeight="1" x14ac:dyDescent="0.2">
      <c r="A29" s="50"/>
      <c r="B29" s="31"/>
      <c r="C29" s="201" t="s">
        <v>134</v>
      </c>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3"/>
      <c r="AD29" s="31"/>
      <c r="AE29" s="31"/>
      <c r="AF29" s="31"/>
      <c r="AG29" s="31"/>
      <c r="AH29" s="31"/>
      <c r="AI29" s="31"/>
      <c r="AJ29" s="31"/>
      <c r="AK29" s="31"/>
      <c r="AL29" s="31"/>
      <c r="AM29" s="31"/>
      <c r="AN29" s="31"/>
      <c r="AO29" s="31"/>
      <c r="AP29" s="31"/>
      <c r="AQ29" s="31"/>
      <c r="AR29" s="31"/>
      <c r="AS29" s="31"/>
      <c r="AT29" s="31"/>
      <c r="AU29" s="31"/>
      <c r="AV29" s="31"/>
      <c r="AW29" s="31"/>
      <c r="AX29" s="31"/>
      <c r="AY29" s="31"/>
      <c r="AZ29" s="129" t="s">
        <v>29</v>
      </c>
      <c r="BA29" s="31"/>
      <c r="BB29" s="31"/>
      <c r="BC29" s="31"/>
      <c r="BD29" s="31"/>
      <c r="BE29" s="133"/>
      <c r="BF29" s="133"/>
      <c r="BG29" s="133"/>
      <c r="BH29" s="133"/>
    </row>
    <row r="30" spans="1:60" ht="25.5" customHeight="1" x14ac:dyDescent="0.15">
      <c r="A30" s="50"/>
      <c r="B30" s="31"/>
      <c r="C30" s="204"/>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6"/>
      <c r="AD30" s="31"/>
      <c r="AE30" s="37" t="s">
        <v>30</v>
      </c>
      <c r="AF30" s="31"/>
      <c r="AG30" s="31"/>
      <c r="AH30" s="31"/>
      <c r="AI30" s="31"/>
      <c r="AJ30" s="31"/>
      <c r="AK30" s="31"/>
      <c r="AL30" s="31"/>
      <c r="AM30" s="31"/>
      <c r="AN30" s="31"/>
      <c r="AO30" s="31"/>
      <c r="AP30" s="31"/>
      <c r="AQ30" s="31"/>
      <c r="AR30" s="31"/>
      <c r="AS30" s="31"/>
      <c r="AT30" s="31"/>
      <c r="AU30" s="31"/>
      <c r="AV30" s="31"/>
      <c r="AW30" s="31" t="s">
        <v>31</v>
      </c>
      <c r="AX30" s="31"/>
      <c r="AY30" s="31"/>
      <c r="AZ30" s="31" t="s">
        <v>32</v>
      </c>
      <c r="BA30" s="64"/>
      <c r="BB30" s="31"/>
      <c r="BC30" s="31"/>
      <c r="BD30" s="31"/>
      <c r="BE30" s="133"/>
      <c r="BF30" s="133"/>
      <c r="BG30" s="133"/>
      <c r="BH30" s="133"/>
    </row>
    <row r="31" spans="1:60" s="48" customFormat="1" ht="25.5" customHeight="1" x14ac:dyDescent="0.15">
      <c r="A31" s="50"/>
      <c r="B31" s="31"/>
      <c r="C31" s="204"/>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6"/>
      <c r="AC31" s="1"/>
      <c r="AD31" s="31"/>
      <c r="AE31" s="154" t="s">
        <v>33</v>
      </c>
      <c r="AF31" s="155"/>
      <c r="AG31" s="155"/>
      <c r="AH31" s="155"/>
      <c r="AI31" s="155"/>
      <c r="AJ31" s="155"/>
      <c r="AK31" s="156"/>
      <c r="AL31" s="207">
        <f>IF(AZ21=0,0,ROUNDUP(AW31/AZ21,3))</f>
        <v>0.16700000000000001</v>
      </c>
      <c r="AM31" s="208"/>
      <c r="AN31" s="208"/>
      <c r="AO31" s="208"/>
      <c r="AP31" s="208"/>
      <c r="AQ31" s="209"/>
      <c r="AR31" s="31"/>
      <c r="AS31" s="31"/>
      <c r="AT31" s="31"/>
      <c r="AU31" s="47"/>
      <c r="AV31" s="177" t="s">
        <v>34</v>
      </c>
      <c r="AW31" s="213">
        <f>IF(AW21-AW26&gt;0,IF(AW21-AW26&gt;AZ21,AZ21,AW21-AW26),0)</f>
        <v>120</v>
      </c>
      <c r="AX31" s="214" t="s">
        <v>35</v>
      </c>
      <c r="AY31" s="214"/>
      <c r="AZ31" s="64"/>
      <c r="BA31" s="64"/>
      <c r="BB31" s="47"/>
      <c r="BC31" s="47"/>
      <c r="BD31" s="47"/>
      <c r="BE31" s="134"/>
      <c r="BF31" s="134"/>
      <c r="BG31" s="134"/>
      <c r="BH31" s="134"/>
    </row>
    <row r="32" spans="1:60" ht="35.25" customHeight="1" x14ac:dyDescent="0.15">
      <c r="A32" s="50"/>
      <c r="B32" s="31"/>
      <c r="C32" s="204"/>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6"/>
      <c r="AD32" s="31"/>
      <c r="AE32" s="157"/>
      <c r="AF32" s="158"/>
      <c r="AG32" s="158"/>
      <c r="AH32" s="158"/>
      <c r="AI32" s="158"/>
      <c r="AJ32" s="158"/>
      <c r="AK32" s="159"/>
      <c r="AL32" s="210"/>
      <c r="AM32" s="211"/>
      <c r="AN32" s="211"/>
      <c r="AO32" s="211"/>
      <c r="AP32" s="211"/>
      <c r="AQ32" s="212"/>
      <c r="AR32" s="31"/>
      <c r="AS32" s="31"/>
      <c r="AT32" s="31"/>
      <c r="AU32" s="177"/>
      <c r="AV32" s="177"/>
      <c r="AW32" s="213"/>
      <c r="AX32" s="214"/>
      <c r="AY32" s="214"/>
      <c r="AZ32" s="31"/>
      <c r="BA32" s="31"/>
      <c r="BB32" s="31"/>
      <c r="BC32" s="31"/>
      <c r="BD32" s="31"/>
      <c r="BE32" s="133"/>
      <c r="BF32" s="133"/>
      <c r="BG32" s="133"/>
      <c r="BH32" s="133"/>
    </row>
    <row r="33" spans="1:60" ht="25.5" customHeight="1" x14ac:dyDescent="0.15">
      <c r="A33" s="50"/>
      <c r="B33" s="31"/>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6"/>
      <c r="AD33" s="31"/>
      <c r="AE33" s="31"/>
      <c r="AF33" s="31"/>
      <c r="AG33" s="31"/>
      <c r="AH33" s="31"/>
      <c r="AI33" s="31"/>
      <c r="AJ33" s="31"/>
      <c r="AK33" s="44" t="s">
        <v>18</v>
      </c>
      <c r="AL33" s="31"/>
      <c r="AM33" s="40"/>
      <c r="AN33" s="40"/>
      <c r="AO33" s="40"/>
      <c r="AP33" s="31"/>
      <c r="AQ33" s="31"/>
      <c r="AR33" s="31"/>
      <c r="AS33" s="31"/>
      <c r="AT33" s="31"/>
      <c r="AU33" s="177"/>
      <c r="AV33" s="31"/>
      <c r="AW33" s="31"/>
      <c r="AX33" s="31"/>
      <c r="AY33" s="31"/>
      <c r="AZ33" s="31"/>
      <c r="BA33" s="31"/>
      <c r="BB33" s="31"/>
      <c r="BC33" s="31"/>
      <c r="BD33" s="31"/>
      <c r="BE33" s="133"/>
      <c r="BF33" s="133"/>
      <c r="BG33" s="133"/>
      <c r="BH33" s="133"/>
    </row>
    <row r="34" spans="1:60" ht="25.5" customHeight="1" x14ac:dyDescent="0.15">
      <c r="A34" s="50"/>
      <c r="B34" s="31"/>
      <c r="C34" s="197" t="s">
        <v>132</v>
      </c>
      <c r="D34" s="198"/>
      <c r="E34" s="199" t="s">
        <v>133</v>
      </c>
      <c r="F34" s="199"/>
      <c r="G34" s="199"/>
      <c r="H34" s="199"/>
      <c r="I34" s="199"/>
      <c r="J34" s="199"/>
      <c r="K34" s="199"/>
      <c r="L34" s="199"/>
      <c r="M34" s="199"/>
      <c r="N34" s="199"/>
      <c r="O34" s="199"/>
      <c r="P34" s="199"/>
      <c r="Q34" s="199"/>
      <c r="R34" s="199"/>
      <c r="S34" s="199"/>
      <c r="T34" s="199"/>
      <c r="U34" s="199"/>
      <c r="V34" s="199"/>
      <c r="W34" s="199"/>
      <c r="X34" s="199"/>
      <c r="Y34" s="199"/>
      <c r="Z34" s="199"/>
      <c r="AA34" s="199"/>
      <c r="AB34" s="200"/>
      <c r="AD34" s="31"/>
      <c r="AE34" s="31"/>
      <c r="AF34" s="31"/>
      <c r="AG34" s="31"/>
      <c r="AJ34" s="31"/>
      <c r="AK34" s="52" t="s">
        <v>36</v>
      </c>
      <c r="AL34" s="31"/>
      <c r="AM34" s="40"/>
      <c r="AN34" s="40"/>
      <c r="AO34" s="40"/>
      <c r="AP34" s="31"/>
      <c r="AQ34" s="31"/>
      <c r="AR34" s="31"/>
      <c r="AS34" s="31"/>
      <c r="AT34" s="31"/>
      <c r="AU34" s="31"/>
      <c r="AV34" s="31"/>
      <c r="AW34" s="31"/>
      <c r="AX34" s="31"/>
      <c r="AY34" s="31"/>
      <c r="AZ34" s="31"/>
      <c r="BA34" s="31"/>
      <c r="BB34" s="31"/>
      <c r="BC34" s="31"/>
      <c r="BD34" s="31"/>
      <c r="BE34" s="133"/>
      <c r="BF34" s="133"/>
      <c r="BG34" s="133"/>
      <c r="BH34" s="133"/>
    </row>
    <row r="35" spans="1:60" ht="25.5" customHeight="1" x14ac:dyDescent="0.15">
      <c r="A35" s="53"/>
      <c r="B35" s="54"/>
      <c r="C35" s="54"/>
      <c r="D35" s="54"/>
      <c r="E35" s="54"/>
      <c r="F35" s="55"/>
      <c r="G35" s="54"/>
      <c r="H35" s="54"/>
      <c r="I35" s="54"/>
      <c r="J35" s="54"/>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7"/>
      <c r="AL35" s="56"/>
      <c r="AM35" s="58"/>
      <c r="AN35" s="58"/>
      <c r="AO35" s="58"/>
      <c r="AP35" s="56"/>
      <c r="AQ35" s="56"/>
      <c r="AR35" s="56"/>
      <c r="AS35" s="56"/>
      <c r="AT35" s="31"/>
      <c r="AU35" s="31"/>
      <c r="AV35" s="31"/>
      <c r="AW35" s="31"/>
      <c r="AX35" s="31"/>
      <c r="AY35" s="31"/>
      <c r="AZ35" s="31"/>
      <c r="BA35" s="31"/>
      <c r="BB35" s="31"/>
      <c r="BC35" s="31"/>
      <c r="BD35" s="31"/>
      <c r="BE35" s="31"/>
      <c r="BF35" s="31"/>
    </row>
    <row r="36" spans="1:60" ht="25.5" customHeight="1" x14ac:dyDescent="0.15">
      <c r="A36" s="148" t="s">
        <v>37</v>
      </c>
      <c r="B36" s="149"/>
      <c r="C36" s="149"/>
      <c r="D36" s="149"/>
      <c r="E36" s="149"/>
      <c r="F36" s="149"/>
      <c r="G36" s="149"/>
      <c r="H36" s="149"/>
      <c r="I36" s="150"/>
      <c r="J36" s="30"/>
      <c r="K36" s="59" t="s">
        <v>38</v>
      </c>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30"/>
      <c r="AP36" s="30"/>
      <c r="AQ36" s="30"/>
      <c r="AR36" s="30"/>
      <c r="AS36" s="30"/>
      <c r="AT36" s="30"/>
      <c r="AU36" s="31"/>
      <c r="AV36" s="31" t="s">
        <v>4</v>
      </c>
      <c r="AW36" s="40"/>
      <c r="AX36" s="40"/>
      <c r="AY36" s="40"/>
      <c r="AZ36" s="40"/>
      <c r="BA36" s="31"/>
      <c r="BB36" s="40"/>
      <c r="BC36" s="40"/>
      <c r="BD36" s="40"/>
      <c r="BE36" s="40"/>
      <c r="BF36" s="40"/>
      <c r="BG36" s="9"/>
    </row>
    <row r="37" spans="1:60" ht="17.25" customHeight="1" x14ac:dyDescent="0.15">
      <c r="A37" s="151"/>
      <c r="B37" s="152"/>
      <c r="C37" s="152"/>
      <c r="D37" s="152"/>
      <c r="E37" s="152"/>
      <c r="F37" s="152"/>
      <c r="G37" s="152"/>
      <c r="H37" s="152"/>
      <c r="I37" s="153"/>
      <c r="J37" s="32"/>
      <c r="K37" s="32"/>
      <c r="L37" s="32"/>
      <c r="M37" s="32"/>
      <c r="N37" s="32"/>
      <c r="O37" s="32"/>
      <c r="P37" s="32"/>
      <c r="Q37" s="32"/>
      <c r="R37" s="32"/>
      <c r="S37" s="32"/>
      <c r="T37" s="32"/>
      <c r="U37" s="32"/>
      <c r="V37" s="32"/>
      <c r="W37" s="32"/>
      <c r="X37" s="33"/>
      <c r="Y37" s="33"/>
      <c r="Z37" s="33"/>
      <c r="AA37" s="33"/>
      <c r="AB37" s="33"/>
      <c r="AC37" s="33"/>
      <c r="AD37" s="33"/>
      <c r="AE37" s="34"/>
      <c r="AF37" s="33"/>
      <c r="AG37" s="33"/>
      <c r="AH37" s="33"/>
      <c r="AI37" s="33"/>
      <c r="AJ37" s="33"/>
      <c r="AK37" s="33"/>
      <c r="AL37" s="33"/>
      <c r="AM37" s="33"/>
      <c r="AN37" s="33"/>
      <c r="AO37" s="33"/>
      <c r="AP37" s="35"/>
      <c r="AQ37" s="35"/>
      <c r="AR37" s="35"/>
      <c r="AS37" s="35"/>
      <c r="AT37" s="31"/>
      <c r="AU37" s="31"/>
      <c r="AV37" s="31"/>
      <c r="AW37" s="31"/>
      <c r="AX37" s="31"/>
      <c r="AY37" s="31"/>
      <c r="AZ37" s="31"/>
      <c r="BA37" s="31"/>
      <c r="BB37" s="31"/>
      <c r="BC37" s="31"/>
      <c r="BD37" s="31"/>
      <c r="BE37" s="31"/>
      <c r="BF37" s="31"/>
      <c r="BG37" s="31"/>
    </row>
    <row r="38" spans="1:60" ht="28.5" customHeight="1" x14ac:dyDescent="0.15">
      <c r="A38" s="36"/>
      <c r="B38" s="37" t="s">
        <v>5</v>
      </c>
      <c r="C38" s="38"/>
      <c r="D38" s="38"/>
      <c r="E38" s="38"/>
      <c r="F38" s="31"/>
      <c r="G38" s="39"/>
      <c r="H38" s="31"/>
      <c r="I38" s="39"/>
      <c r="J38" s="39"/>
      <c r="K38" s="39"/>
      <c r="L38" s="39"/>
      <c r="M38" s="39"/>
      <c r="N38" s="39"/>
      <c r="O38" s="39"/>
      <c r="P38" s="39"/>
      <c r="Q38" s="39"/>
      <c r="R38" s="39"/>
      <c r="S38" s="39"/>
      <c r="T38" s="39"/>
      <c r="U38" s="39"/>
      <c r="V38" s="39"/>
      <c r="W38" s="39"/>
      <c r="X38" s="39"/>
      <c r="Y38" s="39"/>
      <c r="Z38" s="39"/>
      <c r="AA38" s="139"/>
      <c r="AB38" s="40"/>
      <c r="AC38" s="40"/>
      <c r="AD38" s="40"/>
      <c r="AE38" s="37" t="s">
        <v>6</v>
      </c>
      <c r="AF38" s="40"/>
      <c r="AG38" s="40"/>
      <c r="AH38" s="40"/>
      <c r="AI38" s="40"/>
      <c r="AJ38" s="40"/>
      <c r="AK38" s="40"/>
      <c r="AL38" s="40"/>
      <c r="AM38" s="40"/>
      <c r="AN38" s="40"/>
      <c r="AO38" s="40"/>
      <c r="AP38" s="40"/>
      <c r="AQ38" s="40"/>
      <c r="AR38" s="40"/>
      <c r="AS38" s="40"/>
      <c r="AT38" s="40"/>
      <c r="AU38" s="31"/>
      <c r="AV38" s="31"/>
      <c r="AW38" s="31" t="s">
        <v>7</v>
      </c>
      <c r="AX38" s="31"/>
      <c r="AY38" s="31"/>
      <c r="AZ38" s="31" t="s">
        <v>8</v>
      </c>
      <c r="BA38" s="31"/>
      <c r="BB38" s="31"/>
      <c r="BC38" s="31"/>
      <c r="BD38" s="31"/>
      <c r="BE38" s="133"/>
      <c r="BF38" s="133"/>
      <c r="BG38" s="133"/>
      <c r="BH38" s="133"/>
    </row>
    <row r="39" spans="1:60" ht="25.5" customHeight="1" x14ac:dyDescent="0.15">
      <c r="A39" s="36"/>
      <c r="B39" s="154" t="s">
        <v>135</v>
      </c>
      <c r="C39" s="155"/>
      <c r="D39" s="155"/>
      <c r="E39" s="156"/>
      <c r="F39" s="160" t="s">
        <v>9</v>
      </c>
      <c r="G39" s="160"/>
      <c r="H39" s="161">
        <v>10</v>
      </c>
      <c r="I39" s="161"/>
      <c r="J39" s="163" t="s">
        <v>10</v>
      </c>
      <c r="K39" s="163"/>
      <c r="L39" s="161">
        <v>0</v>
      </c>
      <c r="M39" s="161"/>
      <c r="N39" s="163" t="s">
        <v>11</v>
      </c>
      <c r="O39" s="165"/>
      <c r="P39" s="167" t="s">
        <v>12</v>
      </c>
      <c r="Q39" s="165"/>
      <c r="R39" s="186" t="s">
        <v>13</v>
      </c>
      <c r="S39" s="186"/>
      <c r="T39" s="161">
        <v>23</v>
      </c>
      <c r="U39" s="161"/>
      <c r="V39" s="163" t="s">
        <v>10</v>
      </c>
      <c r="W39" s="163"/>
      <c r="X39" s="161">
        <v>0</v>
      </c>
      <c r="Y39" s="161"/>
      <c r="Z39" s="163" t="s">
        <v>11</v>
      </c>
      <c r="AA39" s="165"/>
      <c r="AB39" s="31"/>
      <c r="AC39" s="31"/>
      <c r="AD39" s="31"/>
      <c r="AE39" s="154" t="s">
        <v>14</v>
      </c>
      <c r="AF39" s="188"/>
      <c r="AG39" s="188"/>
      <c r="AH39" s="188"/>
      <c r="AI39" s="189"/>
      <c r="AJ39" s="182">
        <f>ROUNDDOWN(AZ39/60,0)</f>
        <v>13</v>
      </c>
      <c r="AK39" s="182"/>
      <c r="AL39" s="184" t="s">
        <v>15</v>
      </c>
      <c r="AM39" s="184"/>
      <c r="AN39" s="182">
        <f>AZ39-AJ39*60</f>
        <v>0</v>
      </c>
      <c r="AO39" s="182"/>
      <c r="AP39" s="163" t="s">
        <v>11</v>
      </c>
      <c r="AQ39" s="165"/>
      <c r="AR39" s="40"/>
      <c r="AS39" s="31"/>
      <c r="AT39" s="31"/>
      <c r="AU39" s="177"/>
      <c r="AV39" s="177" t="s">
        <v>16</v>
      </c>
      <c r="AW39" s="176">
        <f>T39*60+X39</f>
        <v>1380</v>
      </c>
      <c r="AX39" s="31"/>
      <c r="AY39" s="177" t="s">
        <v>17</v>
      </c>
      <c r="AZ39" s="176">
        <f>(T39*60+X39)-(H39*60+L39)</f>
        <v>780</v>
      </c>
      <c r="BA39" s="31"/>
      <c r="BB39" s="31"/>
      <c r="BC39" s="31"/>
      <c r="BD39" s="31"/>
      <c r="BE39" s="133"/>
      <c r="BF39" s="133"/>
      <c r="BG39" s="133"/>
      <c r="BH39" s="133"/>
    </row>
    <row r="40" spans="1:60" ht="35.25" customHeight="1" x14ac:dyDescent="0.15">
      <c r="A40" s="36"/>
      <c r="B40" s="157"/>
      <c r="C40" s="158"/>
      <c r="D40" s="158"/>
      <c r="E40" s="159"/>
      <c r="F40" s="160"/>
      <c r="G40" s="160"/>
      <c r="H40" s="162"/>
      <c r="I40" s="162"/>
      <c r="J40" s="164"/>
      <c r="K40" s="164"/>
      <c r="L40" s="162"/>
      <c r="M40" s="162"/>
      <c r="N40" s="164"/>
      <c r="O40" s="166"/>
      <c r="P40" s="168"/>
      <c r="Q40" s="166"/>
      <c r="R40" s="187"/>
      <c r="S40" s="187"/>
      <c r="T40" s="162"/>
      <c r="U40" s="162"/>
      <c r="V40" s="164"/>
      <c r="W40" s="164"/>
      <c r="X40" s="162"/>
      <c r="Y40" s="162"/>
      <c r="Z40" s="164"/>
      <c r="AA40" s="166"/>
      <c r="AB40" s="31"/>
      <c r="AC40" s="31"/>
      <c r="AD40" s="31"/>
      <c r="AE40" s="190"/>
      <c r="AF40" s="191"/>
      <c r="AG40" s="191"/>
      <c r="AH40" s="191"/>
      <c r="AI40" s="192"/>
      <c r="AJ40" s="183"/>
      <c r="AK40" s="183"/>
      <c r="AL40" s="185"/>
      <c r="AM40" s="185"/>
      <c r="AN40" s="183"/>
      <c r="AO40" s="183"/>
      <c r="AP40" s="164"/>
      <c r="AQ40" s="166"/>
      <c r="AR40" s="40"/>
      <c r="AS40" s="31"/>
      <c r="AT40" s="31"/>
      <c r="AU40" s="177"/>
      <c r="AV40" s="177"/>
      <c r="AW40" s="176"/>
      <c r="AX40" s="31"/>
      <c r="AY40" s="177"/>
      <c r="AZ40" s="176"/>
      <c r="BA40" s="31"/>
      <c r="BB40" s="31"/>
      <c r="BC40" s="31"/>
      <c r="BD40" s="31"/>
      <c r="BE40" s="133"/>
      <c r="BF40" s="133"/>
      <c r="BG40" s="133"/>
      <c r="BH40" s="133"/>
    </row>
    <row r="41" spans="1:60" ht="17.25" customHeight="1" x14ac:dyDescent="0.15">
      <c r="A41" s="36"/>
      <c r="B41" s="41"/>
      <c r="C41" s="41"/>
      <c r="D41" s="41"/>
      <c r="E41" s="41"/>
      <c r="F41" s="42"/>
      <c r="G41" s="42"/>
      <c r="H41" s="138"/>
      <c r="I41" s="42"/>
      <c r="J41" s="42"/>
      <c r="K41" s="42"/>
      <c r="L41" s="42"/>
      <c r="M41" s="42"/>
      <c r="N41" s="42"/>
      <c r="O41" s="42"/>
      <c r="P41" s="42"/>
      <c r="Q41" s="42"/>
      <c r="R41" s="42"/>
      <c r="S41" s="42"/>
      <c r="T41" s="42"/>
      <c r="U41" s="42"/>
      <c r="V41" s="42"/>
      <c r="W41" s="42"/>
      <c r="X41" s="40"/>
      <c r="Y41" s="40"/>
      <c r="Z41" s="39"/>
      <c r="AA41" s="139"/>
      <c r="AB41" s="40"/>
      <c r="AC41" s="40"/>
      <c r="AD41" s="40"/>
      <c r="AE41" s="40"/>
      <c r="AF41" s="40"/>
      <c r="AG41" s="40"/>
      <c r="AH41" s="40"/>
      <c r="AI41" s="40"/>
      <c r="AJ41" s="122" t="s">
        <v>18</v>
      </c>
      <c r="AK41" s="121"/>
      <c r="AL41" s="121"/>
      <c r="AM41" s="121"/>
      <c r="AN41" s="121"/>
      <c r="AO41" s="121"/>
      <c r="AP41" s="40"/>
      <c r="AQ41" s="40"/>
      <c r="AR41" s="40"/>
      <c r="AS41" s="31"/>
      <c r="AT41" s="31"/>
      <c r="AU41" s="31"/>
      <c r="AV41" s="31"/>
      <c r="AW41" s="31"/>
      <c r="AX41" s="31"/>
      <c r="AY41" s="31"/>
      <c r="AZ41" s="31"/>
      <c r="BA41" s="31"/>
      <c r="BB41" s="31"/>
      <c r="BC41" s="31"/>
      <c r="BD41" s="31"/>
      <c r="BE41" s="133"/>
      <c r="BF41" s="133"/>
      <c r="BG41" s="133"/>
      <c r="BH41" s="133"/>
    </row>
    <row r="42" spans="1:60" s="31" customFormat="1" ht="25.5" customHeight="1" x14ac:dyDescent="0.15">
      <c r="A42" s="36"/>
      <c r="B42" s="37"/>
      <c r="C42" s="38"/>
      <c r="D42" s="38"/>
      <c r="E42" s="38"/>
      <c r="F42" s="39"/>
      <c r="G42" s="39"/>
      <c r="H42" s="39"/>
      <c r="I42" s="39"/>
      <c r="J42" s="39"/>
      <c r="K42" s="39"/>
      <c r="L42" s="39"/>
      <c r="M42" s="39"/>
      <c r="N42" s="39"/>
      <c r="O42" s="39"/>
      <c r="P42" s="39"/>
      <c r="Q42" s="39"/>
      <c r="R42" s="39"/>
      <c r="S42" s="39"/>
      <c r="T42" s="39"/>
      <c r="U42" s="39"/>
      <c r="V42" s="39"/>
      <c r="W42" s="139"/>
      <c r="X42" s="40"/>
      <c r="Y42" s="40"/>
      <c r="Z42" s="39"/>
      <c r="AA42" s="139"/>
      <c r="AB42" s="40"/>
      <c r="AC42" s="40"/>
      <c r="AD42" s="40"/>
      <c r="AE42" s="40"/>
      <c r="AF42" s="40"/>
      <c r="AG42" s="40"/>
      <c r="AH42" s="40"/>
      <c r="AI42" s="40"/>
      <c r="AJ42" s="121"/>
      <c r="AK42" s="121"/>
      <c r="AL42" s="121"/>
      <c r="AM42" s="121"/>
      <c r="AN42" s="121"/>
      <c r="AO42" s="121"/>
      <c r="AP42" s="40"/>
      <c r="AQ42" s="40"/>
      <c r="AR42" s="40"/>
      <c r="AW42" s="47" t="s">
        <v>19</v>
      </c>
      <c r="AZ42" s="31" t="s">
        <v>20</v>
      </c>
      <c r="BC42" s="31" t="s">
        <v>130</v>
      </c>
      <c r="BE42" s="133"/>
      <c r="BF42" s="133"/>
      <c r="BG42" s="133"/>
      <c r="BH42" s="133"/>
    </row>
    <row r="43" spans="1:60" s="48" customFormat="1" ht="25.5" customHeight="1" x14ac:dyDescent="0.15">
      <c r="A43" s="45"/>
      <c r="B43" s="46" t="s">
        <v>129</v>
      </c>
      <c r="C43" s="46"/>
      <c r="D43" s="46"/>
      <c r="E43" s="46"/>
      <c r="F43" s="46"/>
      <c r="G43" s="46"/>
      <c r="H43" s="46"/>
      <c r="I43" s="46"/>
      <c r="J43" s="46"/>
      <c r="K43" s="46"/>
      <c r="L43" s="46"/>
      <c r="M43" s="46"/>
      <c r="N43" s="46"/>
      <c r="O43" s="47"/>
      <c r="P43" s="46"/>
      <c r="Q43" s="46"/>
      <c r="R43" s="46"/>
      <c r="S43" s="46"/>
      <c r="T43" s="46"/>
      <c r="U43" s="12"/>
      <c r="V43" s="46"/>
      <c r="W43" s="46"/>
      <c r="X43" s="40"/>
      <c r="Y43" s="40"/>
      <c r="Z43" s="39"/>
      <c r="AA43" s="139"/>
      <c r="AB43" s="40"/>
      <c r="AC43" s="40"/>
      <c r="AD43" s="40"/>
      <c r="AE43" s="37" t="s">
        <v>21</v>
      </c>
      <c r="AF43" s="47"/>
      <c r="AG43" s="42"/>
      <c r="AH43" s="42"/>
      <c r="AI43" s="42"/>
      <c r="AJ43" s="123"/>
      <c r="AK43" s="123"/>
      <c r="AL43" s="123"/>
      <c r="AM43" s="123"/>
      <c r="AN43" s="121"/>
      <c r="AO43" s="121"/>
      <c r="AP43" s="40"/>
      <c r="AQ43" s="31"/>
      <c r="AR43" s="40"/>
      <c r="AS43" s="31"/>
      <c r="AT43" s="31"/>
      <c r="AU43" s="47"/>
      <c r="AV43" s="47"/>
      <c r="AW43" s="47" t="s">
        <v>22</v>
      </c>
      <c r="AX43" s="47"/>
      <c r="AY43" s="47"/>
      <c r="AZ43" s="31" t="s">
        <v>23</v>
      </c>
      <c r="BA43" s="47"/>
      <c r="BB43" s="31"/>
      <c r="BC43" s="31" t="s">
        <v>131</v>
      </c>
      <c r="BD43" s="47"/>
      <c r="BE43" s="133"/>
      <c r="BF43" s="134"/>
      <c r="BG43" s="134"/>
      <c r="BH43" s="134"/>
    </row>
    <row r="44" spans="1:60" ht="25.5" customHeight="1" x14ac:dyDescent="0.15">
      <c r="A44" s="36"/>
      <c r="B44" s="154" t="s">
        <v>135</v>
      </c>
      <c r="C44" s="155"/>
      <c r="D44" s="155"/>
      <c r="E44" s="156"/>
      <c r="F44" s="160" t="s">
        <v>9</v>
      </c>
      <c r="G44" s="160"/>
      <c r="H44" s="178">
        <v>10</v>
      </c>
      <c r="I44" s="161"/>
      <c r="J44" s="163" t="s">
        <v>10</v>
      </c>
      <c r="K44" s="163"/>
      <c r="L44" s="161">
        <v>0</v>
      </c>
      <c r="M44" s="161"/>
      <c r="N44" s="163" t="s">
        <v>11</v>
      </c>
      <c r="O44" s="165"/>
      <c r="P44" s="167" t="s">
        <v>12</v>
      </c>
      <c r="Q44" s="165"/>
      <c r="R44" s="186" t="s">
        <v>13</v>
      </c>
      <c r="S44" s="186"/>
      <c r="T44" s="178">
        <v>21</v>
      </c>
      <c r="U44" s="161"/>
      <c r="V44" s="163" t="s">
        <v>10</v>
      </c>
      <c r="W44" s="163"/>
      <c r="X44" s="161">
        <v>0</v>
      </c>
      <c r="Y44" s="161"/>
      <c r="Z44" s="163" t="s">
        <v>11</v>
      </c>
      <c r="AA44" s="165"/>
      <c r="AB44" s="40"/>
      <c r="AC44" s="40"/>
      <c r="AD44" s="40"/>
      <c r="AE44" s="196" t="s">
        <v>24</v>
      </c>
      <c r="AF44" s="163"/>
      <c r="AG44" s="163"/>
      <c r="AH44" s="163"/>
      <c r="AI44" s="165"/>
      <c r="AJ44" s="194">
        <f>ROUNDDOWN(AW49/60,0)</f>
        <v>2</v>
      </c>
      <c r="AK44" s="182"/>
      <c r="AL44" s="163" t="s">
        <v>10</v>
      </c>
      <c r="AM44" s="163"/>
      <c r="AN44" s="182">
        <f>AW49-AJ44*60</f>
        <v>0</v>
      </c>
      <c r="AO44" s="182"/>
      <c r="AP44" s="163" t="s">
        <v>11</v>
      </c>
      <c r="AQ44" s="165"/>
      <c r="AR44" s="40"/>
      <c r="AS44" s="49"/>
      <c r="AT44" s="49"/>
      <c r="AU44" s="31"/>
      <c r="AV44" s="177" t="s">
        <v>25</v>
      </c>
      <c r="AW44" s="176">
        <f>IF(AZ44&lt;=BC44,BC44,AW39)</f>
        <v>1260</v>
      </c>
      <c r="AX44" s="193"/>
      <c r="AY44" s="177" t="s">
        <v>26</v>
      </c>
      <c r="AZ44" s="176">
        <f>T44*60+X44</f>
        <v>1260</v>
      </c>
      <c r="BA44" s="193"/>
      <c r="BB44" s="177" t="s">
        <v>27</v>
      </c>
      <c r="BC44" s="176">
        <f>IF(C52="☑",21*60,20*60)</f>
        <v>1260</v>
      </c>
      <c r="BD44" s="31"/>
      <c r="BE44" s="133"/>
      <c r="BF44" s="133"/>
      <c r="BG44" s="133"/>
      <c r="BH44" s="133"/>
    </row>
    <row r="45" spans="1:60" ht="35.25" customHeight="1" x14ac:dyDescent="0.15">
      <c r="A45" s="36"/>
      <c r="B45" s="157"/>
      <c r="C45" s="158"/>
      <c r="D45" s="158"/>
      <c r="E45" s="159"/>
      <c r="F45" s="160"/>
      <c r="G45" s="160"/>
      <c r="H45" s="179"/>
      <c r="I45" s="162"/>
      <c r="J45" s="164"/>
      <c r="K45" s="164"/>
      <c r="L45" s="162"/>
      <c r="M45" s="162"/>
      <c r="N45" s="164"/>
      <c r="O45" s="166"/>
      <c r="P45" s="168"/>
      <c r="Q45" s="166"/>
      <c r="R45" s="187"/>
      <c r="S45" s="187"/>
      <c r="T45" s="179"/>
      <c r="U45" s="162"/>
      <c r="V45" s="164"/>
      <c r="W45" s="164"/>
      <c r="X45" s="162"/>
      <c r="Y45" s="162"/>
      <c r="Z45" s="164"/>
      <c r="AA45" s="166"/>
      <c r="AB45" s="31"/>
      <c r="AC45" s="31"/>
      <c r="AD45" s="31"/>
      <c r="AE45" s="168"/>
      <c r="AF45" s="164"/>
      <c r="AG45" s="164"/>
      <c r="AH45" s="164"/>
      <c r="AI45" s="166"/>
      <c r="AJ45" s="195"/>
      <c r="AK45" s="183"/>
      <c r="AL45" s="164"/>
      <c r="AM45" s="164"/>
      <c r="AN45" s="183"/>
      <c r="AO45" s="183"/>
      <c r="AP45" s="164"/>
      <c r="AQ45" s="166"/>
      <c r="AR45" s="40"/>
      <c r="AS45" s="49"/>
      <c r="AT45" s="49"/>
      <c r="AU45" s="31"/>
      <c r="AV45" s="177"/>
      <c r="AW45" s="176"/>
      <c r="AX45" s="193"/>
      <c r="AY45" s="177"/>
      <c r="AZ45" s="176"/>
      <c r="BA45" s="193"/>
      <c r="BB45" s="177"/>
      <c r="BC45" s="176"/>
      <c r="BD45" s="31"/>
      <c r="BE45" s="133"/>
      <c r="BF45" s="133"/>
      <c r="BG45" s="133"/>
      <c r="BH45" s="133"/>
    </row>
    <row r="46" spans="1:60" ht="17.25" customHeight="1" x14ac:dyDescent="0.15">
      <c r="A46" s="50"/>
      <c r="B46" s="41"/>
      <c r="C46" s="41"/>
      <c r="D46" s="41"/>
      <c r="E46" s="41"/>
      <c r="F46" s="31"/>
      <c r="G46" s="41"/>
      <c r="H46" s="138"/>
      <c r="I46" s="41"/>
      <c r="J46" s="41"/>
      <c r="K46" s="41"/>
      <c r="L46" s="41"/>
      <c r="M46" s="41"/>
      <c r="N46" s="41"/>
      <c r="O46" s="41"/>
      <c r="P46" s="51"/>
      <c r="Q46" s="41"/>
      <c r="R46" s="41"/>
      <c r="S46" s="41"/>
      <c r="T46" s="41"/>
      <c r="U46" s="41"/>
      <c r="V46" s="41"/>
      <c r="W46" s="41"/>
      <c r="X46" s="40"/>
      <c r="Y46" s="40"/>
      <c r="Z46" s="39"/>
      <c r="AA46" s="31"/>
      <c r="AB46" s="31"/>
      <c r="AC46" s="31"/>
      <c r="AD46" s="31"/>
      <c r="AE46" s="31"/>
      <c r="AF46" s="31"/>
      <c r="AG46" s="31"/>
      <c r="AH46" s="31"/>
      <c r="AI46" s="31"/>
      <c r="AJ46" s="44" t="s">
        <v>18</v>
      </c>
      <c r="AK46" s="31"/>
      <c r="AL46" s="31"/>
      <c r="AM46" s="31"/>
      <c r="AN46" s="31"/>
      <c r="AO46" s="31"/>
      <c r="AP46" s="31"/>
      <c r="AQ46" s="31"/>
      <c r="AR46" s="31"/>
      <c r="AS46" s="31"/>
      <c r="AT46" s="31"/>
      <c r="AU46" s="31"/>
      <c r="AV46" s="31"/>
      <c r="AW46" s="31"/>
      <c r="AX46" s="31"/>
      <c r="AY46" s="31"/>
      <c r="AZ46" s="63" t="s">
        <v>28</v>
      </c>
      <c r="BA46" s="31"/>
      <c r="BB46" s="31"/>
      <c r="BC46" s="31"/>
      <c r="BD46" s="31"/>
      <c r="BE46" s="133"/>
      <c r="BF46" s="133"/>
      <c r="BG46" s="133"/>
      <c r="BH46" s="133"/>
    </row>
    <row r="47" spans="1:60" ht="25.5" customHeight="1" x14ac:dyDescent="0.2">
      <c r="A47" s="50"/>
      <c r="B47" s="31"/>
      <c r="C47" s="201" t="s">
        <v>134</v>
      </c>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3"/>
      <c r="AD47" s="31"/>
      <c r="AE47" s="31"/>
      <c r="AF47" s="31"/>
      <c r="AG47" s="31"/>
      <c r="AH47" s="31"/>
      <c r="AI47" s="31"/>
      <c r="AJ47" s="31"/>
      <c r="AK47" s="31"/>
      <c r="AL47" s="31"/>
      <c r="AM47" s="31"/>
      <c r="AN47" s="31"/>
      <c r="AO47" s="31"/>
      <c r="AP47" s="31"/>
      <c r="AQ47" s="31"/>
      <c r="AR47" s="31"/>
      <c r="AS47" s="31"/>
      <c r="AT47" s="31"/>
      <c r="AU47" s="31"/>
      <c r="AV47" s="31"/>
      <c r="AW47" s="31"/>
      <c r="AX47" s="31"/>
      <c r="AY47" s="31"/>
      <c r="AZ47" s="129" t="s">
        <v>29</v>
      </c>
      <c r="BA47" s="31"/>
      <c r="BB47" s="31"/>
      <c r="BC47" s="31"/>
      <c r="BD47" s="31"/>
      <c r="BE47" s="133"/>
      <c r="BF47" s="133"/>
      <c r="BG47" s="133"/>
      <c r="BH47" s="133"/>
    </row>
    <row r="48" spans="1:60" ht="25.5" customHeight="1" x14ac:dyDescent="0.15">
      <c r="A48" s="50"/>
      <c r="B48" s="31"/>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6"/>
      <c r="AD48" s="31"/>
      <c r="AE48" s="37" t="s">
        <v>30</v>
      </c>
      <c r="AF48" s="31"/>
      <c r="AG48" s="31"/>
      <c r="AH48" s="31"/>
      <c r="AI48" s="31"/>
      <c r="AJ48" s="31"/>
      <c r="AK48" s="31"/>
      <c r="AL48" s="31"/>
      <c r="AM48" s="31"/>
      <c r="AN48" s="31"/>
      <c r="AO48" s="31"/>
      <c r="AP48" s="31"/>
      <c r="AQ48" s="31"/>
      <c r="AR48" s="31"/>
      <c r="AS48" s="31"/>
      <c r="AT48" s="31"/>
      <c r="AU48" s="31"/>
      <c r="AV48" s="31"/>
      <c r="AW48" s="31" t="s">
        <v>31</v>
      </c>
      <c r="AX48" s="31"/>
      <c r="AY48" s="31"/>
      <c r="AZ48" s="31" t="s">
        <v>32</v>
      </c>
      <c r="BA48" s="64"/>
      <c r="BB48" s="31"/>
      <c r="BC48" s="31"/>
      <c r="BD48" s="31"/>
      <c r="BE48" s="133"/>
      <c r="BF48" s="133"/>
      <c r="BG48" s="133"/>
      <c r="BH48" s="133"/>
    </row>
    <row r="49" spans="1:60" s="48" customFormat="1" ht="25.5" customHeight="1" x14ac:dyDescent="0.15">
      <c r="A49" s="50"/>
      <c r="B49" s="31"/>
      <c r="C49" s="204"/>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6"/>
      <c r="AC49" s="1"/>
      <c r="AD49" s="31"/>
      <c r="AE49" s="154" t="s">
        <v>33</v>
      </c>
      <c r="AF49" s="155"/>
      <c r="AG49" s="155"/>
      <c r="AH49" s="155"/>
      <c r="AI49" s="155"/>
      <c r="AJ49" s="155"/>
      <c r="AK49" s="156"/>
      <c r="AL49" s="207">
        <f>IF(AZ39=0,0,ROUNDUP(AW49/AZ39,3))</f>
        <v>0.154</v>
      </c>
      <c r="AM49" s="208"/>
      <c r="AN49" s="208"/>
      <c r="AO49" s="208"/>
      <c r="AP49" s="208"/>
      <c r="AQ49" s="209"/>
      <c r="AR49" s="31"/>
      <c r="AS49" s="31"/>
      <c r="AT49" s="31"/>
      <c r="AU49" s="47"/>
      <c r="AV49" s="177" t="s">
        <v>34</v>
      </c>
      <c r="AW49" s="213">
        <f>IF(AW39-AW44&gt;0,IF(AW39-AW44&gt;AZ39,AZ39,AW39-AW44),0)</f>
        <v>120</v>
      </c>
      <c r="AX49" s="214" t="s">
        <v>35</v>
      </c>
      <c r="AY49" s="214"/>
      <c r="AZ49" s="64"/>
      <c r="BA49" s="64"/>
      <c r="BB49" s="47"/>
      <c r="BC49" s="47"/>
      <c r="BD49" s="47"/>
      <c r="BE49" s="134"/>
      <c r="BF49" s="134"/>
      <c r="BG49" s="134"/>
      <c r="BH49" s="134"/>
    </row>
    <row r="50" spans="1:60" ht="35.25" customHeight="1" x14ac:dyDescent="0.15">
      <c r="A50" s="50"/>
      <c r="B50" s="31"/>
      <c r="C50" s="204"/>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6"/>
      <c r="AD50" s="31"/>
      <c r="AE50" s="157"/>
      <c r="AF50" s="158"/>
      <c r="AG50" s="158"/>
      <c r="AH50" s="158"/>
      <c r="AI50" s="158"/>
      <c r="AJ50" s="158"/>
      <c r="AK50" s="159"/>
      <c r="AL50" s="210"/>
      <c r="AM50" s="211"/>
      <c r="AN50" s="211"/>
      <c r="AO50" s="211"/>
      <c r="AP50" s="211"/>
      <c r="AQ50" s="212"/>
      <c r="AR50" s="31"/>
      <c r="AS50" s="31"/>
      <c r="AT50" s="31"/>
      <c r="AU50" s="177"/>
      <c r="AV50" s="177"/>
      <c r="AW50" s="213"/>
      <c r="AX50" s="214"/>
      <c r="AY50" s="214"/>
      <c r="AZ50" s="31"/>
      <c r="BA50" s="31"/>
      <c r="BB50" s="31"/>
      <c r="BC50" s="31"/>
      <c r="BD50" s="31"/>
      <c r="BE50" s="133"/>
      <c r="BF50" s="133"/>
      <c r="BG50" s="133"/>
      <c r="BH50" s="133"/>
    </row>
    <row r="51" spans="1:60" ht="25.5" customHeight="1" x14ac:dyDescent="0.15">
      <c r="A51" s="50"/>
      <c r="B51" s="31"/>
      <c r="C51" s="204"/>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6"/>
      <c r="AD51" s="31"/>
      <c r="AE51" s="31"/>
      <c r="AF51" s="31"/>
      <c r="AG51" s="31"/>
      <c r="AH51" s="31"/>
      <c r="AI51" s="31"/>
      <c r="AJ51" s="31"/>
      <c r="AK51" s="44" t="s">
        <v>18</v>
      </c>
      <c r="AL51" s="31"/>
      <c r="AM51" s="40"/>
      <c r="AN51" s="40"/>
      <c r="AO51" s="40"/>
      <c r="AP51" s="31"/>
      <c r="AQ51" s="31"/>
      <c r="AR51" s="31"/>
      <c r="AS51" s="31"/>
      <c r="AT51" s="31"/>
      <c r="AU51" s="177"/>
      <c r="AV51" s="31"/>
      <c r="AW51" s="31"/>
      <c r="AX51" s="31"/>
      <c r="AY51" s="31"/>
      <c r="AZ51" s="31"/>
      <c r="BA51" s="31"/>
      <c r="BB51" s="31"/>
      <c r="BC51" s="31"/>
      <c r="BD51" s="31"/>
      <c r="BE51" s="133"/>
      <c r="BF51" s="133"/>
      <c r="BG51" s="133"/>
      <c r="BH51" s="133"/>
    </row>
    <row r="52" spans="1:60" ht="25.5" customHeight="1" x14ac:dyDescent="0.15">
      <c r="A52" s="50"/>
      <c r="B52" s="31"/>
      <c r="C52" s="215" t="s">
        <v>138</v>
      </c>
      <c r="D52" s="216"/>
      <c r="E52" s="199" t="s">
        <v>133</v>
      </c>
      <c r="F52" s="199"/>
      <c r="G52" s="199"/>
      <c r="H52" s="199"/>
      <c r="I52" s="199"/>
      <c r="J52" s="199"/>
      <c r="K52" s="199"/>
      <c r="L52" s="199"/>
      <c r="M52" s="199"/>
      <c r="N52" s="199"/>
      <c r="O52" s="199"/>
      <c r="P52" s="199"/>
      <c r="Q52" s="199"/>
      <c r="R52" s="199"/>
      <c r="S52" s="199"/>
      <c r="T52" s="199"/>
      <c r="U52" s="199"/>
      <c r="V52" s="199"/>
      <c r="W52" s="199"/>
      <c r="X52" s="199"/>
      <c r="Y52" s="199"/>
      <c r="Z52" s="199"/>
      <c r="AA52" s="199"/>
      <c r="AB52" s="200"/>
      <c r="AD52" s="31"/>
      <c r="AE52" s="31"/>
      <c r="AF52" s="31"/>
      <c r="AG52" s="31"/>
      <c r="AJ52" s="31"/>
      <c r="AK52" s="52" t="s">
        <v>36</v>
      </c>
      <c r="AL52" s="31"/>
      <c r="AM52" s="40"/>
      <c r="AN52" s="40"/>
      <c r="AO52" s="40"/>
      <c r="AP52" s="31"/>
      <c r="AQ52" s="31"/>
      <c r="AR52" s="31"/>
      <c r="AS52" s="31"/>
      <c r="AT52" s="31"/>
      <c r="AU52" s="31"/>
      <c r="AV52" s="31"/>
      <c r="AW52" s="31"/>
      <c r="AX52" s="31"/>
      <c r="AY52" s="31"/>
      <c r="AZ52" s="31"/>
      <c r="BA52" s="31"/>
      <c r="BB52" s="31"/>
      <c r="BC52" s="31"/>
      <c r="BD52" s="31"/>
      <c r="BE52" s="133"/>
      <c r="BF52" s="133"/>
      <c r="BG52" s="133"/>
      <c r="BH52" s="133"/>
    </row>
    <row r="53" spans="1:60" s="21" customFormat="1" ht="13.5" customHeight="1" x14ac:dyDescent="0.15">
      <c r="B53" s="24"/>
      <c r="C53" s="25"/>
      <c r="D53" s="25"/>
      <c r="E53" s="25"/>
      <c r="F53" s="25"/>
      <c r="G53" s="25"/>
      <c r="H53" s="25"/>
      <c r="I53" s="25"/>
      <c r="J53" s="25"/>
      <c r="K53" s="25"/>
      <c r="L53" s="25"/>
      <c r="M53" s="25"/>
      <c r="N53" s="25"/>
      <c r="O53" s="25"/>
      <c r="P53" s="25"/>
      <c r="Q53" s="25"/>
      <c r="R53" s="25"/>
      <c r="S53" s="26"/>
      <c r="T53" s="27"/>
      <c r="U53" s="27"/>
      <c r="V53" s="27"/>
      <c r="W53" s="27"/>
      <c r="X53" s="28"/>
      <c r="Y53" s="27"/>
      <c r="Z53" s="27"/>
      <c r="AA53" s="27"/>
      <c r="AB53" s="27"/>
      <c r="AC53" s="27"/>
      <c r="AD53" s="27"/>
      <c r="AE53" s="27"/>
      <c r="AF53" s="27"/>
      <c r="AG53" s="27"/>
      <c r="AH53" s="27"/>
      <c r="AI53" s="27"/>
      <c r="AJ53" s="27"/>
      <c r="AK53" s="27"/>
      <c r="AL53" s="27"/>
      <c r="AM53" s="27"/>
      <c r="AR53" s="29"/>
      <c r="AS53" s="20"/>
      <c r="AT53" s="23"/>
      <c r="AU53" s="22"/>
      <c r="AV53" s="22"/>
      <c r="AW53" s="22"/>
      <c r="AX53" s="22"/>
      <c r="AY53" s="22"/>
      <c r="AZ53" s="22"/>
      <c r="BA53" s="22"/>
      <c r="BB53" s="22"/>
      <c r="BC53" s="22"/>
      <c r="BD53" s="22"/>
      <c r="BE53" s="22"/>
      <c r="BF53" s="22"/>
    </row>
    <row r="54" spans="1:60" s="16" customFormat="1" ht="4.5" customHeight="1" x14ac:dyDescent="0.15">
      <c r="A54" s="14"/>
      <c r="B54" s="14"/>
      <c r="C54" s="15"/>
      <c r="F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V54" s="40"/>
      <c r="AW54" s="40"/>
      <c r="AX54" s="40"/>
      <c r="AY54" s="40"/>
      <c r="AZ54" s="40"/>
      <c r="BA54" s="40"/>
      <c r="BB54" s="40"/>
      <c r="BC54" s="40"/>
      <c r="BD54" s="40"/>
      <c r="BE54" s="40"/>
      <c r="BF54" s="40"/>
      <c r="BG54" s="9"/>
    </row>
    <row r="55" spans="1:60" ht="25.5" customHeight="1" x14ac:dyDescent="0.15">
      <c r="A55" s="148" t="s">
        <v>39</v>
      </c>
      <c r="B55" s="149"/>
      <c r="C55" s="149"/>
      <c r="D55" s="149"/>
      <c r="E55" s="149"/>
      <c r="F55" s="149"/>
      <c r="G55" s="149"/>
      <c r="H55" s="149"/>
      <c r="I55" s="150"/>
      <c r="J55" s="30"/>
      <c r="K55" s="59" t="s">
        <v>40</v>
      </c>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30"/>
      <c r="AP55" s="30"/>
      <c r="AQ55" s="30"/>
      <c r="AR55" s="30"/>
      <c r="AS55" s="30"/>
      <c r="AT55" s="30"/>
      <c r="AU55" s="31"/>
      <c r="AV55" s="31" t="s">
        <v>4</v>
      </c>
      <c r="AW55" s="40"/>
      <c r="AX55" s="40"/>
      <c r="AY55" s="40"/>
      <c r="AZ55" s="40"/>
      <c r="BA55" s="31"/>
      <c r="BB55" s="40"/>
      <c r="BC55" s="40"/>
      <c r="BD55" s="40"/>
      <c r="BE55" s="40"/>
      <c r="BF55" s="40"/>
      <c r="BG55" s="9"/>
    </row>
    <row r="56" spans="1:60" ht="17.25" customHeight="1" x14ac:dyDescent="0.15">
      <c r="A56" s="151"/>
      <c r="B56" s="152"/>
      <c r="C56" s="152"/>
      <c r="D56" s="152"/>
      <c r="E56" s="152"/>
      <c r="F56" s="152"/>
      <c r="G56" s="152"/>
      <c r="H56" s="152"/>
      <c r="I56" s="153"/>
      <c r="J56" s="32"/>
      <c r="K56" s="32"/>
      <c r="L56" s="32"/>
      <c r="M56" s="32"/>
      <c r="N56" s="32"/>
      <c r="O56" s="32"/>
      <c r="P56" s="32"/>
      <c r="Q56" s="32"/>
      <c r="R56" s="32"/>
      <c r="S56" s="32"/>
      <c r="T56" s="32"/>
      <c r="U56" s="32"/>
      <c r="V56" s="32"/>
      <c r="W56" s="32"/>
      <c r="X56" s="33"/>
      <c r="Y56" s="33"/>
      <c r="Z56" s="33"/>
      <c r="AA56" s="33"/>
      <c r="AB56" s="33"/>
      <c r="AC56" s="33"/>
      <c r="AD56" s="33"/>
      <c r="AE56" s="34"/>
      <c r="AF56" s="33"/>
      <c r="AG56" s="33"/>
      <c r="AH56" s="33"/>
      <c r="AI56" s="33"/>
      <c r="AJ56" s="33"/>
      <c r="AK56" s="33"/>
      <c r="AL56" s="33"/>
      <c r="AM56" s="33"/>
      <c r="AN56" s="33"/>
      <c r="AO56" s="33"/>
      <c r="AP56" s="35"/>
      <c r="AQ56" s="35"/>
      <c r="AR56" s="35"/>
      <c r="AS56" s="35"/>
      <c r="AT56" s="31"/>
      <c r="AU56" s="31"/>
      <c r="AV56" s="31"/>
      <c r="AW56" s="31"/>
      <c r="AX56" s="31"/>
      <c r="AY56" s="31"/>
      <c r="AZ56" s="31"/>
      <c r="BA56" s="31"/>
      <c r="BB56" s="31"/>
      <c r="BC56" s="31"/>
      <c r="BD56" s="31"/>
      <c r="BE56" s="31"/>
      <c r="BF56" s="31"/>
      <c r="BG56" s="31"/>
    </row>
    <row r="57" spans="1:60" ht="28.5" customHeight="1" x14ac:dyDescent="0.15">
      <c r="A57" s="36"/>
      <c r="B57" s="37" t="s">
        <v>5</v>
      </c>
      <c r="C57" s="38"/>
      <c r="D57" s="38"/>
      <c r="E57" s="38"/>
      <c r="F57" s="31"/>
      <c r="G57" s="39"/>
      <c r="H57" s="31"/>
      <c r="I57" s="39"/>
      <c r="J57" s="39"/>
      <c r="K57" s="39"/>
      <c r="L57" s="39"/>
      <c r="M57" s="39"/>
      <c r="N57" s="39"/>
      <c r="O57" s="39"/>
      <c r="P57" s="39"/>
      <c r="Q57" s="39"/>
      <c r="R57" s="39"/>
      <c r="S57" s="39"/>
      <c r="T57" s="39"/>
      <c r="U57" s="39"/>
      <c r="V57" s="39"/>
      <c r="W57" s="39"/>
      <c r="X57" s="39"/>
      <c r="Y57" s="39"/>
      <c r="Z57" s="39"/>
      <c r="AA57" s="139"/>
      <c r="AB57" s="40"/>
      <c r="AC57" s="40"/>
      <c r="AD57" s="40"/>
      <c r="AE57" s="37" t="s">
        <v>6</v>
      </c>
      <c r="AF57" s="40"/>
      <c r="AG57" s="40"/>
      <c r="AH57" s="40"/>
      <c r="AI57" s="40"/>
      <c r="AJ57" s="40"/>
      <c r="AK57" s="40"/>
      <c r="AL57" s="40"/>
      <c r="AM57" s="40"/>
      <c r="AN57" s="40"/>
      <c r="AO57" s="40"/>
      <c r="AP57" s="40"/>
      <c r="AQ57" s="40"/>
      <c r="AR57" s="40"/>
      <c r="AS57" s="40"/>
      <c r="AT57" s="40"/>
      <c r="AU57" s="31"/>
      <c r="AV57" s="31"/>
      <c r="AW57" s="31" t="s">
        <v>7</v>
      </c>
      <c r="AX57" s="31"/>
      <c r="AY57" s="31"/>
      <c r="AZ57" s="31" t="s">
        <v>8</v>
      </c>
      <c r="BA57" s="31"/>
      <c r="BB57" s="31"/>
      <c r="BC57" s="31"/>
      <c r="BD57" s="31"/>
      <c r="BE57" s="133"/>
      <c r="BF57" s="133"/>
      <c r="BG57" s="133"/>
      <c r="BH57" s="133"/>
    </row>
    <row r="58" spans="1:60" ht="25.5" customHeight="1" x14ac:dyDescent="0.15">
      <c r="A58" s="36"/>
      <c r="B58" s="154" t="s">
        <v>135</v>
      </c>
      <c r="C58" s="155"/>
      <c r="D58" s="155"/>
      <c r="E58" s="156"/>
      <c r="F58" s="160" t="s">
        <v>9</v>
      </c>
      <c r="G58" s="160"/>
      <c r="H58" s="217"/>
      <c r="I58" s="217"/>
      <c r="J58" s="163" t="s">
        <v>10</v>
      </c>
      <c r="K58" s="163"/>
      <c r="L58" s="217"/>
      <c r="M58" s="217"/>
      <c r="N58" s="163" t="s">
        <v>11</v>
      </c>
      <c r="O58" s="165"/>
      <c r="P58" s="167" t="s">
        <v>12</v>
      </c>
      <c r="Q58" s="165"/>
      <c r="R58" s="186" t="s">
        <v>13</v>
      </c>
      <c r="S58" s="186"/>
      <c r="T58" s="217"/>
      <c r="U58" s="217"/>
      <c r="V58" s="163" t="s">
        <v>10</v>
      </c>
      <c r="W58" s="163"/>
      <c r="X58" s="217"/>
      <c r="Y58" s="217"/>
      <c r="Z58" s="163" t="s">
        <v>11</v>
      </c>
      <c r="AA58" s="165"/>
      <c r="AB58" s="31"/>
      <c r="AC58" s="31"/>
      <c r="AD58" s="31"/>
      <c r="AE58" s="154" t="s">
        <v>14</v>
      </c>
      <c r="AF58" s="188"/>
      <c r="AG58" s="188"/>
      <c r="AH58" s="188"/>
      <c r="AI58" s="189"/>
      <c r="AJ58" s="182">
        <f>ROUNDDOWN(AZ58/60,0)</f>
        <v>0</v>
      </c>
      <c r="AK58" s="182"/>
      <c r="AL58" s="184" t="s">
        <v>15</v>
      </c>
      <c r="AM58" s="184"/>
      <c r="AN58" s="182">
        <f>AZ58-AJ58*60</f>
        <v>0</v>
      </c>
      <c r="AO58" s="182"/>
      <c r="AP58" s="163" t="s">
        <v>11</v>
      </c>
      <c r="AQ58" s="165"/>
      <c r="AR58" s="40"/>
      <c r="AS58" s="31"/>
      <c r="AT58" s="31"/>
      <c r="AU58" s="177"/>
      <c r="AV58" s="177" t="s">
        <v>16</v>
      </c>
      <c r="AW58" s="176">
        <f>T58*60+X58</f>
        <v>0</v>
      </c>
      <c r="AX58" s="31"/>
      <c r="AY58" s="177" t="s">
        <v>17</v>
      </c>
      <c r="AZ58" s="176">
        <f>(T58*60+X58)-(H58*60+L58)</f>
        <v>0</v>
      </c>
      <c r="BA58" s="31"/>
      <c r="BB58" s="31"/>
      <c r="BC58" s="31"/>
      <c r="BD58" s="31"/>
      <c r="BE58" s="133"/>
      <c r="BF58" s="133"/>
      <c r="BG58" s="133"/>
      <c r="BH58" s="133"/>
    </row>
    <row r="59" spans="1:60" ht="35.25" customHeight="1" x14ac:dyDescent="0.15">
      <c r="A59" s="36"/>
      <c r="B59" s="157"/>
      <c r="C59" s="158"/>
      <c r="D59" s="158"/>
      <c r="E59" s="159"/>
      <c r="F59" s="160"/>
      <c r="G59" s="160"/>
      <c r="H59" s="218"/>
      <c r="I59" s="218"/>
      <c r="J59" s="164"/>
      <c r="K59" s="164"/>
      <c r="L59" s="218"/>
      <c r="M59" s="218"/>
      <c r="N59" s="164"/>
      <c r="O59" s="166"/>
      <c r="P59" s="168"/>
      <c r="Q59" s="166"/>
      <c r="R59" s="187"/>
      <c r="S59" s="187"/>
      <c r="T59" s="218"/>
      <c r="U59" s="218"/>
      <c r="V59" s="164"/>
      <c r="W59" s="164"/>
      <c r="X59" s="218"/>
      <c r="Y59" s="218"/>
      <c r="Z59" s="164"/>
      <c r="AA59" s="166"/>
      <c r="AB59" s="31"/>
      <c r="AC59" s="31"/>
      <c r="AD59" s="31"/>
      <c r="AE59" s="190"/>
      <c r="AF59" s="191"/>
      <c r="AG59" s="191"/>
      <c r="AH59" s="191"/>
      <c r="AI59" s="192"/>
      <c r="AJ59" s="183"/>
      <c r="AK59" s="183"/>
      <c r="AL59" s="185"/>
      <c r="AM59" s="185"/>
      <c r="AN59" s="183"/>
      <c r="AO59" s="183"/>
      <c r="AP59" s="164"/>
      <c r="AQ59" s="166"/>
      <c r="AR59" s="40"/>
      <c r="AS59" s="31"/>
      <c r="AT59" s="31"/>
      <c r="AU59" s="177"/>
      <c r="AV59" s="177"/>
      <c r="AW59" s="176"/>
      <c r="AX59" s="31"/>
      <c r="AY59" s="177"/>
      <c r="AZ59" s="176"/>
      <c r="BA59" s="31"/>
      <c r="BB59" s="31"/>
      <c r="BC59" s="31"/>
      <c r="BD59" s="31"/>
      <c r="BE59" s="133"/>
      <c r="BF59" s="133"/>
      <c r="BG59" s="133"/>
      <c r="BH59" s="133"/>
    </row>
    <row r="60" spans="1:60" ht="17.25" customHeight="1" x14ac:dyDescent="0.15">
      <c r="A60" s="36"/>
      <c r="B60" s="41"/>
      <c r="C60" s="41"/>
      <c r="D60" s="41"/>
      <c r="E60" s="41"/>
      <c r="F60" s="42"/>
      <c r="G60" s="42"/>
      <c r="H60" s="138"/>
      <c r="I60" s="42"/>
      <c r="J60" s="42"/>
      <c r="K60" s="42"/>
      <c r="L60" s="42"/>
      <c r="M60" s="42"/>
      <c r="N60" s="42"/>
      <c r="O60" s="42"/>
      <c r="P60" s="42"/>
      <c r="Q60" s="42"/>
      <c r="R60" s="42"/>
      <c r="S60" s="42"/>
      <c r="T60" s="42"/>
      <c r="U60" s="42"/>
      <c r="V60" s="42"/>
      <c r="W60" s="42"/>
      <c r="X60" s="40"/>
      <c r="Y60" s="40"/>
      <c r="Z60" s="39"/>
      <c r="AA60" s="139"/>
      <c r="AB60" s="40"/>
      <c r="AC60" s="40"/>
      <c r="AD60" s="40"/>
      <c r="AE60" s="40"/>
      <c r="AF60" s="40"/>
      <c r="AG60" s="40"/>
      <c r="AH60" s="40"/>
      <c r="AI60" s="40"/>
      <c r="AJ60" s="122" t="s">
        <v>18</v>
      </c>
      <c r="AK60" s="121"/>
      <c r="AL60" s="121"/>
      <c r="AM60" s="121"/>
      <c r="AN60" s="121"/>
      <c r="AO60" s="121"/>
      <c r="AP60" s="40"/>
      <c r="AQ60" s="40"/>
      <c r="AR60" s="40"/>
      <c r="AS60" s="31"/>
      <c r="AT60" s="31"/>
      <c r="AU60" s="31"/>
      <c r="AV60" s="31"/>
      <c r="AW60" s="31"/>
      <c r="AX60" s="31"/>
      <c r="AY60" s="31"/>
      <c r="AZ60" s="31"/>
      <c r="BA60" s="31"/>
      <c r="BB60" s="31"/>
      <c r="BC60" s="31"/>
      <c r="BD60" s="31"/>
      <c r="BE60" s="133"/>
      <c r="BF60" s="133"/>
      <c r="BG60" s="133"/>
      <c r="BH60" s="133"/>
    </row>
    <row r="61" spans="1:60" s="31" customFormat="1" ht="25.5" customHeight="1" x14ac:dyDescent="0.15">
      <c r="A61" s="36"/>
      <c r="B61" s="37"/>
      <c r="C61" s="38"/>
      <c r="D61" s="38"/>
      <c r="E61" s="38"/>
      <c r="F61" s="39"/>
      <c r="G61" s="39"/>
      <c r="H61" s="39"/>
      <c r="I61" s="39"/>
      <c r="J61" s="39"/>
      <c r="K61" s="39"/>
      <c r="L61" s="39"/>
      <c r="M61" s="39"/>
      <c r="N61" s="39"/>
      <c r="O61" s="39"/>
      <c r="P61" s="39"/>
      <c r="Q61" s="39"/>
      <c r="R61" s="39"/>
      <c r="S61" s="39"/>
      <c r="T61" s="39"/>
      <c r="U61" s="39"/>
      <c r="V61" s="39"/>
      <c r="W61" s="139"/>
      <c r="X61" s="40"/>
      <c r="Y61" s="40"/>
      <c r="Z61" s="39"/>
      <c r="AA61" s="139"/>
      <c r="AB61" s="40"/>
      <c r="AC61" s="40"/>
      <c r="AD61" s="40"/>
      <c r="AE61" s="40"/>
      <c r="AF61" s="40"/>
      <c r="AG61" s="40"/>
      <c r="AH61" s="40"/>
      <c r="AI61" s="40"/>
      <c r="AJ61" s="121"/>
      <c r="AK61" s="121"/>
      <c r="AL61" s="121"/>
      <c r="AM61" s="121"/>
      <c r="AN61" s="121"/>
      <c r="AO61" s="121"/>
      <c r="AP61" s="40"/>
      <c r="AQ61" s="40"/>
      <c r="AR61" s="40"/>
      <c r="AW61" s="47" t="s">
        <v>19</v>
      </c>
      <c r="AZ61" s="31" t="s">
        <v>20</v>
      </c>
      <c r="BC61" s="31" t="s">
        <v>130</v>
      </c>
      <c r="BE61" s="133"/>
      <c r="BF61" s="133"/>
      <c r="BG61" s="133"/>
      <c r="BH61" s="133"/>
    </row>
    <row r="62" spans="1:60" s="48" customFormat="1" ht="25.5" customHeight="1" x14ac:dyDescent="0.15">
      <c r="A62" s="45"/>
      <c r="B62" s="46" t="s">
        <v>129</v>
      </c>
      <c r="C62" s="46"/>
      <c r="D62" s="46"/>
      <c r="E62" s="46"/>
      <c r="F62" s="46"/>
      <c r="G62" s="46"/>
      <c r="H62" s="46"/>
      <c r="I62" s="46"/>
      <c r="J62" s="46"/>
      <c r="K62" s="46"/>
      <c r="L62" s="46"/>
      <c r="M62" s="46"/>
      <c r="N62" s="46"/>
      <c r="O62" s="47"/>
      <c r="P62" s="46"/>
      <c r="Q62" s="46"/>
      <c r="R62" s="46"/>
      <c r="S62" s="46"/>
      <c r="T62" s="46"/>
      <c r="U62" s="12"/>
      <c r="V62" s="46"/>
      <c r="W62" s="46"/>
      <c r="X62" s="40"/>
      <c r="Y62" s="40"/>
      <c r="Z62" s="39"/>
      <c r="AA62" s="139"/>
      <c r="AB62" s="40"/>
      <c r="AC62" s="40"/>
      <c r="AD62" s="40"/>
      <c r="AE62" s="37" t="s">
        <v>21</v>
      </c>
      <c r="AF62" s="47"/>
      <c r="AG62" s="42"/>
      <c r="AH62" s="42"/>
      <c r="AI62" s="42"/>
      <c r="AJ62" s="123"/>
      <c r="AK62" s="123"/>
      <c r="AL62" s="123"/>
      <c r="AM62" s="123"/>
      <c r="AN62" s="121"/>
      <c r="AO62" s="121"/>
      <c r="AP62" s="40"/>
      <c r="AQ62" s="31"/>
      <c r="AR62" s="40"/>
      <c r="AS62" s="31"/>
      <c r="AT62" s="31"/>
      <c r="AU62" s="47"/>
      <c r="AV62" s="47"/>
      <c r="AW62" s="47" t="s">
        <v>22</v>
      </c>
      <c r="AX62" s="47"/>
      <c r="AY62" s="47"/>
      <c r="AZ62" s="31" t="s">
        <v>23</v>
      </c>
      <c r="BA62" s="47"/>
      <c r="BB62" s="31"/>
      <c r="BC62" s="31" t="s">
        <v>131</v>
      </c>
      <c r="BD62" s="47"/>
      <c r="BE62" s="133"/>
      <c r="BF62" s="134"/>
      <c r="BG62" s="134"/>
      <c r="BH62" s="134"/>
    </row>
    <row r="63" spans="1:60" ht="25.5" customHeight="1" x14ac:dyDescent="0.15">
      <c r="A63" s="36"/>
      <c r="B63" s="154" t="s">
        <v>135</v>
      </c>
      <c r="C63" s="155"/>
      <c r="D63" s="155"/>
      <c r="E63" s="156"/>
      <c r="F63" s="160" t="s">
        <v>9</v>
      </c>
      <c r="G63" s="160"/>
      <c r="H63" s="217"/>
      <c r="I63" s="217"/>
      <c r="J63" s="163" t="s">
        <v>10</v>
      </c>
      <c r="K63" s="163"/>
      <c r="L63" s="217"/>
      <c r="M63" s="217"/>
      <c r="N63" s="163" t="s">
        <v>11</v>
      </c>
      <c r="O63" s="165"/>
      <c r="P63" s="167" t="s">
        <v>12</v>
      </c>
      <c r="Q63" s="165"/>
      <c r="R63" s="186" t="s">
        <v>13</v>
      </c>
      <c r="S63" s="186"/>
      <c r="T63" s="219"/>
      <c r="U63" s="217"/>
      <c r="V63" s="163" t="s">
        <v>10</v>
      </c>
      <c r="W63" s="163"/>
      <c r="X63" s="217"/>
      <c r="Y63" s="217"/>
      <c r="Z63" s="163" t="s">
        <v>11</v>
      </c>
      <c r="AA63" s="165"/>
      <c r="AB63" s="40"/>
      <c r="AC63" s="40"/>
      <c r="AD63" s="40"/>
      <c r="AE63" s="196" t="s">
        <v>24</v>
      </c>
      <c r="AF63" s="163"/>
      <c r="AG63" s="163"/>
      <c r="AH63" s="163"/>
      <c r="AI63" s="165"/>
      <c r="AJ63" s="194">
        <f>ROUNDDOWN(AW68/60,0)</f>
        <v>0</v>
      </c>
      <c r="AK63" s="182"/>
      <c r="AL63" s="163" t="s">
        <v>10</v>
      </c>
      <c r="AM63" s="163"/>
      <c r="AN63" s="182">
        <f>AW68-AJ63*60</f>
        <v>0</v>
      </c>
      <c r="AO63" s="182"/>
      <c r="AP63" s="163" t="s">
        <v>11</v>
      </c>
      <c r="AQ63" s="165"/>
      <c r="AR63" s="40"/>
      <c r="AS63" s="49"/>
      <c r="AT63" s="49"/>
      <c r="AU63" s="31"/>
      <c r="AV63" s="177" t="s">
        <v>25</v>
      </c>
      <c r="AW63" s="176">
        <f>IF(AZ63&lt;=BC63,BC63,AW58)</f>
        <v>1200</v>
      </c>
      <c r="AX63" s="193"/>
      <c r="AY63" s="177" t="s">
        <v>26</v>
      </c>
      <c r="AZ63" s="176">
        <f>T63*60+X63</f>
        <v>0</v>
      </c>
      <c r="BA63" s="193"/>
      <c r="BB63" s="177" t="s">
        <v>27</v>
      </c>
      <c r="BC63" s="176">
        <f>IF(C71="☑",21*60,20*60)</f>
        <v>1200</v>
      </c>
      <c r="BD63" s="31"/>
      <c r="BE63" s="133"/>
      <c r="BF63" s="133"/>
      <c r="BG63" s="133"/>
      <c r="BH63" s="133"/>
    </row>
    <row r="64" spans="1:60" ht="35.25" customHeight="1" x14ac:dyDescent="0.15">
      <c r="A64" s="36"/>
      <c r="B64" s="157"/>
      <c r="C64" s="158"/>
      <c r="D64" s="158"/>
      <c r="E64" s="159"/>
      <c r="F64" s="160"/>
      <c r="G64" s="160"/>
      <c r="H64" s="218"/>
      <c r="I64" s="218"/>
      <c r="J64" s="164"/>
      <c r="K64" s="164"/>
      <c r="L64" s="218"/>
      <c r="M64" s="218"/>
      <c r="N64" s="164"/>
      <c r="O64" s="166"/>
      <c r="P64" s="168"/>
      <c r="Q64" s="166"/>
      <c r="R64" s="187"/>
      <c r="S64" s="187"/>
      <c r="T64" s="220"/>
      <c r="U64" s="218"/>
      <c r="V64" s="164"/>
      <c r="W64" s="164"/>
      <c r="X64" s="218"/>
      <c r="Y64" s="218"/>
      <c r="Z64" s="164"/>
      <c r="AA64" s="166"/>
      <c r="AB64" s="31"/>
      <c r="AC64" s="31"/>
      <c r="AD64" s="31"/>
      <c r="AE64" s="168"/>
      <c r="AF64" s="164"/>
      <c r="AG64" s="164"/>
      <c r="AH64" s="164"/>
      <c r="AI64" s="166"/>
      <c r="AJ64" s="195"/>
      <c r="AK64" s="183"/>
      <c r="AL64" s="164"/>
      <c r="AM64" s="164"/>
      <c r="AN64" s="183"/>
      <c r="AO64" s="183"/>
      <c r="AP64" s="164"/>
      <c r="AQ64" s="166"/>
      <c r="AR64" s="40"/>
      <c r="AS64" s="49"/>
      <c r="AT64" s="49"/>
      <c r="AU64" s="31"/>
      <c r="AV64" s="177"/>
      <c r="AW64" s="176"/>
      <c r="AX64" s="193"/>
      <c r="AY64" s="177"/>
      <c r="AZ64" s="176"/>
      <c r="BA64" s="193"/>
      <c r="BB64" s="177"/>
      <c r="BC64" s="176"/>
      <c r="BD64" s="31"/>
      <c r="BE64" s="133"/>
      <c r="BF64" s="133"/>
      <c r="BG64" s="133"/>
      <c r="BH64" s="133"/>
    </row>
    <row r="65" spans="1:60" ht="17.25" customHeight="1" x14ac:dyDescent="0.15">
      <c r="A65" s="50"/>
      <c r="B65" s="41"/>
      <c r="C65" s="41"/>
      <c r="D65" s="41"/>
      <c r="E65" s="41"/>
      <c r="F65" s="31"/>
      <c r="G65" s="41"/>
      <c r="H65" s="138"/>
      <c r="I65" s="41"/>
      <c r="J65" s="41"/>
      <c r="K65" s="41"/>
      <c r="L65" s="41"/>
      <c r="M65" s="41"/>
      <c r="N65" s="41"/>
      <c r="O65" s="41"/>
      <c r="P65" s="51"/>
      <c r="Q65" s="41"/>
      <c r="R65" s="41"/>
      <c r="S65" s="41"/>
      <c r="T65" s="41"/>
      <c r="U65" s="41"/>
      <c r="V65" s="41"/>
      <c r="W65" s="41"/>
      <c r="X65" s="40"/>
      <c r="Y65" s="40"/>
      <c r="Z65" s="39"/>
      <c r="AA65" s="31"/>
      <c r="AB65" s="31"/>
      <c r="AC65" s="31"/>
      <c r="AD65" s="31"/>
      <c r="AE65" s="31"/>
      <c r="AF65" s="31"/>
      <c r="AG65" s="31"/>
      <c r="AH65" s="31"/>
      <c r="AI65" s="31"/>
      <c r="AJ65" s="44" t="s">
        <v>18</v>
      </c>
      <c r="AK65" s="31"/>
      <c r="AL65" s="31"/>
      <c r="AM65" s="31"/>
      <c r="AN65" s="31"/>
      <c r="AO65" s="31"/>
      <c r="AP65" s="31"/>
      <c r="AQ65" s="31"/>
      <c r="AR65" s="31"/>
      <c r="AS65" s="31"/>
      <c r="AT65" s="31"/>
      <c r="AU65" s="31"/>
      <c r="AV65" s="31"/>
      <c r="AW65" s="31"/>
      <c r="AX65" s="31"/>
      <c r="AY65" s="31"/>
      <c r="AZ65" s="63" t="s">
        <v>28</v>
      </c>
      <c r="BA65" s="31"/>
      <c r="BB65" s="31"/>
      <c r="BC65" s="31"/>
      <c r="BD65" s="31"/>
      <c r="BE65" s="133"/>
      <c r="BF65" s="133"/>
      <c r="BG65" s="133"/>
      <c r="BH65" s="133"/>
    </row>
    <row r="66" spans="1:60" ht="25.5" customHeight="1" x14ac:dyDescent="0.2">
      <c r="A66" s="50"/>
      <c r="B66" s="31"/>
      <c r="C66" s="201" t="s">
        <v>134</v>
      </c>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3"/>
      <c r="AD66" s="31"/>
      <c r="AE66" s="31"/>
      <c r="AF66" s="31"/>
      <c r="AG66" s="31"/>
      <c r="AH66" s="31"/>
      <c r="AI66" s="31"/>
      <c r="AJ66" s="31"/>
      <c r="AK66" s="31"/>
      <c r="AL66" s="31"/>
      <c r="AM66" s="31"/>
      <c r="AN66" s="31"/>
      <c r="AO66" s="31"/>
      <c r="AP66" s="31"/>
      <c r="AQ66" s="31"/>
      <c r="AR66" s="31"/>
      <c r="AS66" s="31"/>
      <c r="AT66" s="31"/>
      <c r="AU66" s="31"/>
      <c r="AV66" s="31"/>
      <c r="AW66" s="31"/>
      <c r="AX66" s="31"/>
      <c r="AY66" s="31"/>
      <c r="AZ66" s="129" t="s">
        <v>29</v>
      </c>
      <c r="BA66" s="31"/>
      <c r="BB66" s="31"/>
      <c r="BC66" s="31"/>
      <c r="BD66" s="31"/>
      <c r="BE66" s="133"/>
      <c r="BF66" s="133"/>
      <c r="BG66" s="133"/>
      <c r="BH66" s="133"/>
    </row>
    <row r="67" spans="1:60" ht="25.5" customHeight="1" x14ac:dyDescent="0.15">
      <c r="A67" s="50"/>
      <c r="B67" s="31"/>
      <c r="C67" s="204"/>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6"/>
      <c r="AD67" s="31"/>
      <c r="AE67" s="37" t="s">
        <v>30</v>
      </c>
      <c r="AF67" s="31"/>
      <c r="AG67" s="31"/>
      <c r="AH67" s="31"/>
      <c r="AI67" s="31"/>
      <c r="AJ67" s="31"/>
      <c r="AK67" s="31"/>
      <c r="AL67" s="31"/>
      <c r="AM67" s="31"/>
      <c r="AN67" s="31"/>
      <c r="AO67" s="31"/>
      <c r="AP67" s="31"/>
      <c r="AQ67" s="31"/>
      <c r="AR67" s="31"/>
      <c r="AS67" s="31"/>
      <c r="AT67" s="31"/>
      <c r="AU67" s="31"/>
      <c r="AV67" s="31"/>
      <c r="AW67" s="31" t="s">
        <v>31</v>
      </c>
      <c r="AX67" s="31"/>
      <c r="AY67" s="31"/>
      <c r="AZ67" s="31" t="s">
        <v>32</v>
      </c>
      <c r="BA67" s="64"/>
      <c r="BB67" s="31"/>
      <c r="BC67" s="31"/>
      <c r="BD67" s="31"/>
      <c r="BE67" s="133"/>
      <c r="BF67" s="133"/>
      <c r="BG67" s="133"/>
      <c r="BH67" s="133"/>
    </row>
    <row r="68" spans="1:60" s="48" customFormat="1" ht="25.5" customHeight="1" x14ac:dyDescent="0.15">
      <c r="A68" s="50"/>
      <c r="B68" s="31"/>
      <c r="C68" s="204"/>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6"/>
      <c r="AC68" s="1"/>
      <c r="AD68" s="31"/>
      <c r="AE68" s="154" t="s">
        <v>33</v>
      </c>
      <c r="AF68" s="155"/>
      <c r="AG68" s="155"/>
      <c r="AH68" s="155"/>
      <c r="AI68" s="155"/>
      <c r="AJ68" s="155"/>
      <c r="AK68" s="156"/>
      <c r="AL68" s="207">
        <f>IF(AZ58=0,0,ROUNDUP(AW68/AZ58,3))</f>
        <v>0</v>
      </c>
      <c r="AM68" s="208"/>
      <c r="AN68" s="208"/>
      <c r="AO68" s="208"/>
      <c r="AP68" s="208"/>
      <c r="AQ68" s="209"/>
      <c r="AR68" s="31"/>
      <c r="AS68" s="31"/>
      <c r="AT68" s="31"/>
      <c r="AU68" s="47"/>
      <c r="AV68" s="177" t="s">
        <v>34</v>
      </c>
      <c r="AW68" s="213">
        <f>IF(AW58-AW63&gt;0,IF(AW58-AW63&gt;AZ58,AZ58,AW58-AW63),0)</f>
        <v>0</v>
      </c>
      <c r="AX68" s="214" t="s">
        <v>35</v>
      </c>
      <c r="AY68" s="214"/>
      <c r="AZ68" s="64"/>
      <c r="BA68" s="64"/>
      <c r="BB68" s="47"/>
      <c r="BC68" s="47"/>
      <c r="BD68" s="47"/>
      <c r="BE68" s="134"/>
      <c r="BF68" s="134"/>
      <c r="BG68" s="134"/>
      <c r="BH68" s="134"/>
    </row>
    <row r="69" spans="1:60" ht="35.25" customHeight="1" x14ac:dyDescent="0.15">
      <c r="A69" s="50"/>
      <c r="B69" s="31"/>
      <c r="C69" s="204"/>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6"/>
      <c r="AD69" s="31"/>
      <c r="AE69" s="157"/>
      <c r="AF69" s="158"/>
      <c r="AG69" s="158"/>
      <c r="AH69" s="158"/>
      <c r="AI69" s="158"/>
      <c r="AJ69" s="158"/>
      <c r="AK69" s="159"/>
      <c r="AL69" s="210"/>
      <c r="AM69" s="211"/>
      <c r="AN69" s="211"/>
      <c r="AO69" s="211"/>
      <c r="AP69" s="211"/>
      <c r="AQ69" s="212"/>
      <c r="AR69" s="31"/>
      <c r="AS69" s="31"/>
      <c r="AT69" s="31"/>
      <c r="AU69" s="177"/>
      <c r="AV69" s="177"/>
      <c r="AW69" s="213"/>
      <c r="AX69" s="214"/>
      <c r="AY69" s="214"/>
      <c r="AZ69" s="31"/>
      <c r="BA69" s="31"/>
      <c r="BB69" s="31"/>
      <c r="BC69" s="31"/>
      <c r="BD69" s="31"/>
      <c r="BE69" s="133"/>
      <c r="BF69" s="133"/>
      <c r="BG69" s="133"/>
      <c r="BH69" s="133"/>
    </row>
    <row r="70" spans="1:60" ht="25.5" customHeight="1" x14ac:dyDescent="0.15">
      <c r="A70" s="50"/>
      <c r="B70" s="31"/>
      <c r="C70" s="204"/>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6"/>
      <c r="AD70" s="31"/>
      <c r="AE70" s="31"/>
      <c r="AF70" s="31"/>
      <c r="AG70" s="31"/>
      <c r="AH70" s="31"/>
      <c r="AI70" s="31"/>
      <c r="AJ70" s="31"/>
      <c r="AK70" s="44" t="s">
        <v>18</v>
      </c>
      <c r="AL70" s="31"/>
      <c r="AM70" s="40"/>
      <c r="AN70" s="40"/>
      <c r="AO70" s="40"/>
      <c r="AP70" s="31"/>
      <c r="AQ70" s="31"/>
      <c r="AR70" s="31"/>
      <c r="AS70" s="31"/>
      <c r="AT70" s="31"/>
      <c r="AU70" s="177"/>
      <c r="AV70" s="31"/>
      <c r="AW70" s="31"/>
      <c r="AX70" s="31"/>
      <c r="AY70" s="31"/>
      <c r="AZ70" s="31"/>
      <c r="BA70" s="31"/>
      <c r="BB70" s="31"/>
      <c r="BC70" s="31"/>
      <c r="BD70" s="31"/>
      <c r="BE70" s="133"/>
      <c r="BF70" s="133"/>
      <c r="BG70" s="133"/>
      <c r="BH70" s="133"/>
    </row>
    <row r="71" spans="1:60" ht="25.5" customHeight="1" x14ac:dyDescent="0.15">
      <c r="A71" s="50"/>
      <c r="B71" s="31"/>
      <c r="C71" s="197" t="s">
        <v>132</v>
      </c>
      <c r="D71" s="198"/>
      <c r="E71" s="199" t="s">
        <v>133</v>
      </c>
      <c r="F71" s="199"/>
      <c r="G71" s="199"/>
      <c r="H71" s="199"/>
      <c r="I71" s="199"/>
      <c r="J71" s="199"/>
      <c r="K71" s="199"/>
      <c r="L71" s="199"/>
      <c r="M71" s="199"/>
      <c r="N71" s="199"/>
      <c r="O71" s="199"/>
      <c r="P71" s="199"/>
      <c r="Q71" s="199"/>
      <c r="R71" s="199"/>
      <c r="S71" s="199"/>
      <c r="T71" s="199"/>
      <c r="U71" s="199"/>
      <c r="V71" s="199"/>
      <c r="W71" s="199"/>
      <c r="X71" s="199"/>
      <c r="Y71" s="199"/>
      <c r="Z71" s="199"/>
      <c r="AA71" s="199"/>
      <c r="AB71" s="200"/>
      <c r="AD71" s="31"/>
      <c r="AE71" s="31"/>
      <c r="AF71" s="31"/>
      <c r="AG71" s="31"/>
      <c r="AJ71" s="31"/>
      <c r="AK71" s="52" t="s">
        <v>36</v>
      </c>
      <c r="AL71" s="31"/>
      <c r="AM71" s="40"/>
      <c r="AN71" s="40"/>
      <c r="AO71" s="40"/>
      <c r="AP71" s="31"/>
      <c r="AQ71" s="31"/>
      <c r="AR71" s="31"/>
      <c r="AS71" s="31"/>
      <c r="AT71" s="31"/>
      <c r="AU71" s="31"/>
      <c r="AV71" s="31"/>
      <c r="AW71" s="31"/>
      <c r="AX71" s="31"/>
      <c r="AY71" s="31"/>
      <c r="AZ71" s="31"/>
      <c r="BA71" s="31"/>
      <c r="BB71" s="31"/>
      <c r="BC71" s="31"/>
      <c r="BD71" s="31"/>
      <c r="BE71" s="133"/>
      <c r="BF71" s="133"/>
      <c r="BG71" s="133"/>
      <c r="BH71" s="133"/>
    </row>
    <row r="72" spans="1:60" ht="17.25" customHeight="1" x14ac:dyDescent="0.15">
      <c r="A72" s="53"/>
      <c r="B72" s="54"/>
      <c r="C72" s="54"/>
      <c r="D72" s="54"/>
      <c r="E72" s="54"/>
      <c r="F72" s="55"/>
      <c r="G72" s="54"/>
      <c r="H72" s="54"/>
      <c r="I72" s="54"/>
      <c r="J72" s="54"/>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7"/>
      <c r="AL72" s="56"/>
      <c r="AM72" s="58"/>
      <c r="AN72" s="58"/>
      <c r="AO72" s="58"/>
      <c r="AP72" s="56"/>
      <c r="AQ72" s="56"/>
      <c r="AR72" s="56"/>
      <c r="AS72" s="56"/>
      <c r="AT72" s="31"/>
      <c r="AU72" s="31"/>
      <c r="AV72" s="31"/>
      <c r="AW72" s="31"/>
      <c r="AX72" s="31"/>
      <c r="AY72" s="31"/>
      <c r="AZ72" s="31"/>
      <c r="BA72" s="31"/>
      <c r="BB72" s="31"/>
      <c r="BC72" s="31"/>
      <c r="BD72" s="31"/>
      <c r="BE72" s="31"/>
      <c r="BF72" s="31"/>
    </row>
    <row r="73" spans="1:60" ht="25.5" hidden="1" customHeight="1" x14ac:dyDescent="0.15">
      <c r="A73" s="148" t="s">
        <v>41</v>
      </c>
      <c r="B73" s="149"/>
      <c r="C73" s="149"/>
      <c r="D73" s="149"/>
      <c r="E73" s="149"/>
      <c r="F73" s="149"/>
      <c r="G73" s="149"/>
      <c r="H73" s="149"/>
      <c r="I73" s="150"/>
      <c r="J73" s="30"/>
      <c r="K73" s="59" t="s">
        <v>40</v>
      </c>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30"/>
      <c r="AP73" s="30"/>
      <c r="AQ73" s="30"/>
      <c r="AR73" s="30"/>
      <c r="AS73" s="30"/>
      <c r="AT73" s="30"/>
      <c r="AU73" s="31"/>
      <c r="AV73" s="31" t="s">
        <v>4</v>
      </c>
      <c r="AW73" s="40"/>
      <c r="AX73" s="40"/>
      <c r="AY73" s="40"/>
      <c r="AZ73" s="40"/>
      <c r="BA73" s="31"/>
      <c r="BB73" s="40"/>
      <c r="BC73" s="40"/>
      <c r="BD73" s="40"/>
      <c r="BE73" s="40"/>
      <c r="BF73" s="40"/>
      <c r="BG73" s="9"/>
    </row>
    <row r="74" spans="1:60" ht="17.25" hidden="1" customHeight="1" x14ac:dyDescent="0.15">
      <c r="A74" s="151"/>
      <c r="B74" s="152"/>
      <c r="C74" s="152"/>
      <c r="D74" s="152"/>
      <c r="E74" s="152"/>
      <c r="F74" s="152"/>
      <c r="G74" s="152"/>
      <c r="H74" s="152"/>
      <c r="I74" s="153"/>
      <c r="J74" s="32"/>
      <c r="K74" s="32"/>
      <c r="L74" s="32"/>
      <c r="M74" s="32"/>
      <c r="N74" s="32"/>
      <c r="O74" s="32"/>
      <c r="P74" s="32"/>
      <c r="Q74" s="32"/>
      <c r="R74" s="32"/>
      <c r="S74" s="32"/>
      <c r="T74" s="32"/>
      <c r="U74" s="32"/>
      <c r="V74" s="32"/>
      <c r="W74" s="32"/>
      <c r="X74" s="33"/>
      <c r="Y74" s="33"/>
      <c r="Z74" s="33"/>
      <c r="AA74" s="33"/>
      <c r="AB74" s="33"/>
      <c r="AC74" s="33"/>
      <c r="AD74" s="33"/>
      <c r="AE74" s="34"/>
      <c r="AF74" s="33"/>
      <c r="AG74" s="33"/>
      <c r="AH74" s="33"/>
      <c r="AI74" s="33"/>
      <c r="AJ74" s="33"/>
      <c r="AK74" s="33"/>
      <c r="AL74" s="33"/>
      <c r="AM74" s="33"/>
      <c r="AN74" s="33"/>
      <c r="AO74" s="33"/>
      <c r="AP74" s="35"/>
      <c r="AQ74" s="35"/>
      <c r="AR74" s="35"/>
      <c r="AS74" s="35"/>
      <c r="AT74" s="31"/>
      <c r="AU74" s="31"/>
      <c r="AV74" s="31"/>
      <c r="AW74" s="31"/>
      <c r="AX74" s="31"/>
      <c r="AY74" s="31"/>
      <c r="AZ74" s="31"/>
      <c r="BA74" s="31"/>
      <c r="BB74" s="31"/>
      <c r="BC74" s="31"/>
      <c r="BD74" s="31"/>
      <c r="BE74" s="31"/>
      <c r="BF74" s="31"/>
      <c r="BG74" s="31"/>
    </row>
    <row r="75" spans="1:60" ht="28.5" hidden="1" customHeight="1" x14ac:dyDescent="0.15">
      <c r="A75" s="36"/>
      <c r="B75" s="37" t="s">
        <v>5</v>
      </c>
      <c r="C75" s="38"/>
      <c r="D75" s="38"/>
      <c r="E75" s="38"/>
      <c r="F75" s="31"/>
      <c r="G75" s="39"/>
      <c r="H75" s="31"/>
      <c r="I75" s="39"/>
      <c r="J75" s="39"/>
      <c r="K75" s="39"/>
      <c r="L75" s="39"/>
      <c r="M75" s="39"/>
      <c r="N75" s="39"/>
      <c r="O75" s="39"/>
      <c r="P75" s="39"/>
      <c r="Q75" s="39"/>
      <c r="R75" s="39"/>
      <c r="S75" s="39"/>
      <c r="T75" s="39"/>
      <c r="U75" s="39"/>
      <c r="V75" s="39"/>
      <c r="W75" s="39"/>
      <c r="X75" s="39"/>
      <c r="Y75" s="39"/>
      <c r="Z75" s="39"/>
      <c r="AA75" s="139"/>
      <c r="AB75" s="40"/>
      <c r="AC75" s="40"/>
      <c r="AD75" s="40"/>
      <c r="AE75" s="37" t="s">
        <v>6</v>
      </c>
      <c r="AF75" s="40"/>
      <c r="AG75" s="40"/>
      <c r="AH75" s="40"/>
      <c r="AI75" s="40"/>
      <c r="AJ75" s="40"/>
      <c r="AK75" s="40"/>
      <c r="AL75" s="40"/>
      <c r="AM75" s="40"/>
      <c r="AN75" s="40"/>
      <c r="AO75" s="40"/>
      <c r="AP75" s="40"/>
      <c r="AQ75" s="40"/>
      <c r="AR75" s="40"/>
      <c r="AS75" s="40"/>
      <c r="AT75" s="40"/>
      <c r="AU75" s="31"/>
      <c r="AV75" s="31"/>
      <c r="AW75" s="31" t="s">
        <v>7</v>
      </c>
      <c r="AX75" s="31"/>
      <c r="AY75" s="31"/>
      <c r="AZ75" s="31" t="s">
        <v>8</v>
      </c>
      <c r="BA75" s="31"/>
      <c r="BB75" s="31"/>
      <c r="BC75" s="31"/>
      <c r="BD75" s="31"/>
      <c r="BE75" s="133"/>
      <c r="BF75" s="133"/>
      <c r="BG75" s="133"/>
      <c r="BH75" s="133"/>
    </row>
    <row r="76" spans="1:60" ht="25.5" hidden="1" customHeight="1" x14ac:dyDescent="0.15">
      <c r="A76" s="36"/>
      <c r="B76" s="154" t="s">
        <v>135</v>
      </c>
      <c r="C76" s="155"/>
      <c r="D76" s="155"/>
      <c r="E76" s="156"/>
      <c r="F76" s="160" t="s">
        <v>9</v>
      </c>
      <c r="G76" s="160"/>
      <c r="H76" s="217"/>
      <c r="I76" s="217"/>
      <c r="J76" s="163" t="s">
        <v>10</v>
      </c>
      <c r="K76" s="163"/>
      <c r="L76" s="217"/>
      <c r="M76" s="217"/>
      <c r="N76" s="163" t="s">
        <v>11</v>
      </c>
      <c r="O76" s="165"/>
      <c r="P76" s="167" t="s">
        <v>12</v>
      </c>
      <c r="Q76" s="165"/>
      <c r="R76" s="186" t="s">
        <v>13</v>
      </c>
      <c r="S76" s="186"/>
      <c r="T76" s="217"/>
      <c r="U76" s="217"/>
      <c r="V76" s="163" t="s">
        <v>10</v>
      </c>
      <c r="W76" s="163"/>
      <c r="X76" s="217"/>
      <c r="Y76" s="217"/>
      <c r="Z76" s="163" t="s">
        <v>11</v>
      </c>
      <c r="AA76" s="165"/>
      <c r="AB76" s="31"/>
      <c r="AC76" s="31"/>
      <c r="AD76" s="31"/>
      <c r="AE76" s="154" t="s">
        <v>14</v>
      </c>
      <c r="AF76" s="188"/>
      <c r="AG76" s="188"/>
      <c r="AH76" s="188"/>
      <c r="AI76" s="189"/>
      <c r="AJ76" s="182">
        <f>ROUNDDOWN(AZ76/60,0)</f>
        <v>0</v>
      </c>
      <c r="AK76" s="182"/>
      <c r="AL76" s="184" t="s">
        <v>15</v>
      </c>
      <c r="AM76" s="184"/>
      <c r="AN76" s="182">
        <f>AZ76-AJ76*60</f>
        <v>0</v>
      </c>
      <c r="AO76" s="182"/>
      <c r="AP76" s="163" t="s">
        <v>11</v>
      </c>
      <c r="AQ76" s="165"/>
      <c r="AR76" s="40"/>
      <c r="AS76" s="31"/>
      <c r="AT76" s="31"/>
      <c r="AU76" s="177"/>
      <c r="AV76" s="177" t="s">
        <v>16</v>
      </c>
      <c r="AW76" s="176">
        <f>T76*60+X76</f>
        <v>0</v>
      </c>
      <c r="AX76" s="31"/>
      <c r="AY76" s="177" t="s">
        <v>17</v>
      </c>
      <c r="AZ76" s="176">
        <f>(T76*60+X76)-(H76*60+L76)</f>
        <v>0</v>
      </c>
      <c r="BA76" s="31"/>
      <c r="BB76" s="31"/>
      <c r="BC76" s="31"/>
      <c r="BD76" s="31"/>
      <c r="BE76" s="133"/>
      <c r="BF76" s="133"/>
      <c r="BG76" s="133"/>
      <c r="BH76" s="133"/>
    </row>
    <row r="77" spans="1:60" ht="35.25" hidden="1" customHeight="1" x14ac:dyDescent="0.15">
      <c r="A77" s="36"/>
      <c r="B77" s="157"/>
      <c r="C77" s="158"/>
      <c r="D77" s="158"/>
      <c r="E77" s="159"/>
      <c r="F77" s="160"/>
      <c r="G77" s="160"/>
      <c r="H77" s="218"/>
      <c r="I77" s="218"/>
      <c r="J77" s="164"/>
      <c r="K77" s="164"/>
      <c r="L77" s="218"/>
      <c r="M77" s="218"/>
      <c r="N77" s="164"/>
      <c r="O77" s="166"/>
      <c r="P77" s="168"/>
      <c r="Q77" s="166"/>
      <c r="R77" s="187"/>
      <c r="S77" s="187"/>
      <c r="T77" s="218"/>
      <c r="U77" s="218"/>
      <c r="V77" s="164"/>
      <c r="W77" s="164"/>
      <c r="X77" s="218"/>
      <c r="Y77" s="218"/>
      <c r="Z77" s="164"/>
      <c r="AA77" s="166"/>
      <c r="AB77" s="31"/>
      <c r="AC77" s="31"/>
      <c r="AD77" s="31"/>
      <c r="AE77" s="190"/>
      <c r="AF77" s="191"/>
      <c r="AG77" s="191"/>
      <c r="AH77" s="191"/>
      <c r="AI77" s="192"/>
      <c r="AJ77" s="183"/>
      <c r="AK77" s="183"/>
      <c r="AL77" s="185"/>
      <c r="AM77" s="185"/>
      <c r="AN77" s="183"/>
      <c r="AO77" s="183"/>
      <c r="AP77" s="164"/>
      <c r="AQ77" s="166"/>
      <c r="AR77" s="40"/>
      <c r="AS77" s="31"/>
      <c r="AT77" s="31"/>
      <c r="AU77" s="177"/>
      <c r="AV77" s="177"/>
      <c r="AW77" s="176"/>
      <c r="AX77" s="31"/>
      <c r="AY77" s="177"/>
      <c r="AZ77" s="176"/>
      <c r="BA77" s="31"/>
      <c r="BB77" s="31"/>
      <c r="BC77" s="31"/>
      <c r="BD77" s="31"/>
      <c r="BE77" s="133"/>
      <c r="BF77" s="133"/>
      <c r="BG77" s="133"/>
      <c r="BH77" s="133"/>
    </row>
    <row r="78" spans="1:60" ht="17.25" hidden="1" customHeight="1" x14ac:dyDescent="0.15">
      <c r="A78" s="36"/>
      <c r="B78" s="41"/>
      <c r="C78" s="41"/>
      <c r="D78" s="41"/>
      <c r="E78" s="41"/>
      <c r="F78" s="42"/>
      <c r="G78" s="42"/>
      <c r="H78" s="138"/>
      <c r="I78" s="42"/>
      <c r="J78" s="42"/>
      <c r="K78" s="42"/>
      <c r="L78" s="42"/>
      <c r="M78" s="42"/>
      <c r="N78" s="42"/>
      <c r="O78" s="42"/>
      <c r="P78" s="42"/>
      <c r="Q78" s="42"/>
      <c r="R78" s="42"/>
      <c r="S78" s="42"/>
      <c r="T78" s="42"/>
      <c r="U78" s="42"/>
      <c r="V78" s="42"/>
      <c r="W78" s="42"/>
      <c r="X78" s="40"/>
      <c r="Y78" s="40"/>
      <c r="Z78" s="39"/>
      <c r="AA78" s="139"/>
      <c r="AB78" s="40"/>
      <c r="AC78" s="40"/>
      <c r="AD78" s="40"/>
      <c r="AE78" s="40"/>
      <c r="AF78" s="40"/>
      <c r="AG78" s="40"/>
      <c r="AH78" s="40"/>
      <c r="AI78" s="40"/>
      <c r="AJ78" s="122" t="s">
        <v>18</v>
      </c>
      <c r="AK78" s="121"/>
      <c r="AL78" s="121"/>
      <c r="AM78" s="121"/>
      <c r="AN78" s="121"/>
      <c r="AO78" s="121"/>
      <c r="AP78" s="40"/>
      <c r="AQ78" s="40"/>
      <c r="AR78" s="40"/>
      <c r="AS78" s="31"/>
      <c r="AT78" s="31"/>
      <c r="AU78" s="31"/>
      <c r="AV78" s="31"/>
      <c r="AW78" s="31"/>
      <c r="AX78" s="31"/>
      <c r="AY78" s="31"/>
      <c r="AZ78" s="31"/>
      <c r="BA78" s="31"/>
      <c r="BB78" s="31"/>
      <c r="BC78" s="31"/>
      <c r="BD78" s="31"/>
      <c r="BE78" s="133"/>
      <c r="BF78" s="133"/>
      <c r="BG78" s="133"/>
      <c r="BH78" s="133"/>
    </row>
    <row r="79" spans="1:60" s="31" customFormat="1" ht="25.5" hidden="1" customHeight="1" x14ac:dyDescent="0.15">
      <c r="A79" s="36"/>
      <c r="B79" s="37"/>
      <c r="C79" s="38"/>
      <c r="D79" s="38"/>
      <c r="E79" s="38"/>
      <c r="F79" s="39"/>
      <c r="G79" s="39"/>
      <c r="H79" s="39"/>
      <c r="I79" s="39"/>
      <c r="J79" s="39"/>
      <c r="K79" s="39"/>
      <c r="L79" s="39"/>
      <c r="M79" s="39"/>
      <c r="N79" s="39"/>
      <c r="O79" s="39"/>
      <c r="P79" s="39"/>
      <c r="Q79" s="39"/>
      <c r="R79" s="39"/>
      <c r="S79" s="39"/>
      <c r="T79" s="39"/>
      <c r="U79" s="39"/>
      <c r="V79" s="39"/>
      <c r="W79" s="139"/>
      <c r="X79" s="40"/>
      <c r="Y79" s="40"/>
      <c r="Z79" s="39"/>
      <c r="AA79" s="139"/>
      <c r="AB79" s="40"/>
      <c r="AC79" s="40"/>
      <c r="AD79" s="40"/>
      <c r="AE79" s="40"/>
      <c r="AF79" s="40"/>
      <c r="AG79" s="40"/>
      <c r="AH79" s="40"/>
      <c r="AI79" s="40"/>
      <c r="AJ79" s="121"/>
      <c r="AK79" s="121"/>
      <c r="AL79" s="121"/>
      <c r="AM79" s="121"/>
      <c r="AN79" s="121"/>
      <c r="AO79" s="121"/>
      <c r="AP79" s="40"/>
      <c r="AQ79" s="40"/>
      <c r="AR79" s="40"/>
      <c r="AW79" s="47" t="s">
        <v>19</v>
      </c>
      <c r="AZ79" s="31" t="s">
        <v>20</v>
      </c>
      <c r="BC79" s="31" t="s">
        <v>130</v>
      </c>
      <c r="BE79" s="133"/>
      <c r="BF79" s="133"/>
      <c r="BG79" s="133"/>
      <c r="BH79" s="133"/>
    </row>
    <row r="80" spans="1:60" s="48" customFormat="1" ht="25.5" hidden="1" customHeight="1" x14ac:dyDescent="0.15">
      <c r="A80" s="45"/>
      <c r="B80" s="46" t="s">
        <v>129</v>
      </c>
      <c r="C80" s="46"/>
      <c r="D80" s="46"/>
      <c r="E80" s="46"/>
      <c r="F80" s="46"/>
      <c r="G80" s="46"/>
      <c r="H80" s="46"/>
      <c r="I80" s="46"/>
      <c r="J80" s="46"/>
      <c r="K80" s="46"/>
      <c r="L80" s="46"/>
      <c r="M80" s="46"/>
      <c r="N80" s="46"/>
      <c r="O80" s="47"/>
      <c r="P80" s="46"/>
      <c r="Q80" s="46"/>
      <c r="R80" s="46"/>
      <c r="S80" s="46"/>
      <c r="T80" s="46"/>
      <c r="U80" s="12"/>
      <c r="V80" s="46"/>
      <c r="W80" s="46"/>
      <c r="X80" s="40"/>
      <c r="Y80" s="40"/>
      <c r="Z80" s="39"/>
      <c r="AA80" s="139"/>
      <c r="AB80" s="40"/>
      <c r="AC80" s="40"/>
      <c r="AD80" s="40"/>
      <c r="AE80" s="37" t="s">
        <v>21</v>
      </c>
      <c r="AF80" s="47"/>
      <c r="AG80" s="42"/>
      <c r="AH80" s="42"/>
      <c r="AI80" s="42"/>
      <c r="AJ80" s="123"/>
      <c r="AK80" s="123"/>
      <c r="AL80" s="123"/>
      <c r="AM80" s="123"/>
      <c r="AN80" s="121"/>
      <c r="AO80" s="121"/>
      <c r="AP80" s="40"/>
      <c r="AQ80" s="31"/>
      <c r="AR80" s="40"/>
      <c r="AS80" s="31"/>
      <c r="AT80" s="31"/>
      <c r="AU80" s="47"/>
      <c r="AV80" s="47"/>
      <c r="AW80" s="47" t="s">
        <v>22</v>
      </c>
      <c r="AX80" s="47"/>
      <c r="AY80" s="47"/>
      <c r="AZ80" s="31" t="s">
        <v>23</v>
      </c>
      <c r="BA80" s="47"/>
      <c r="BB80" s="31"/>
      <c r="BC80" s="31" t="s">
        <v>131</v>
      </c>
      <c r="BD80" s="47"/>
      <c r="BE80" s="133"/>
      <c r="BF80" s="134"/>
      <c r="BG80" s="134"/>
      <c r="BH80" s="134"/>
    </row>
    <row r="81" spans="1:60" ht="25.5" hidden="1" customHeight="1" x14ac:dyDescent="0.15">
      <c r="A81" s="36"/>
      <c r="B81" s="154" t="s">
        <v>135</v>
      </c>
      <c r="C81" s="155"/>
      <c r="D81" s="155"/>
      <c r="E81" s="156"/>
      <c r="F81" s="160" t="s">
        <v>9</v>
      </c>
      <c r="G81" s="160"/>
      <c r="H81" s="217"/>
      <c r="I81" s="217"/>
      <c r="J81" s="163" t="s">
        <v>10</v>
      </c>
      <c r="K81" s="163"/>
      <c r="L81" s="217"/>
      <c r="M81" s="217"/>
      <c r="N81" s="163" t="s">
        <v>11</v>
      </c>
      <c r="O81" s="165"/>
      <c r="P81" s="167" t="s">
        <v>12</v>
      </c>
      <c r="Q81" s="165"/>
      <c r="R81" s="186" t="s">
        <v>13</v>
      </c>
      <c r="S81" s="186"/>
      <c r="T81" s="219"/>
      <c r="U81" s="217"/>
      <c r="V81" s="163" t="s">
        <v>10</v>
      </c>
      <c r="W81" s="163"/>
      <c r="X81" s="217"/>
      <c r="Y81" s="217"/>
      <c r="Z81" s="163" t="s">
        <v>11</v>
      </c>
      <c r="AA81" s="165"/>
      <c r="AB81" s="40"/>
      <c r="AC81" s="40"/>
      <c r="AD81" s="40"/>
      <c r="AE81" s="196" t="s">
        <v>24</v>
      </c>
      <c r="AF81" s="163"/>
      <c r="AG81" s="163"/>
      <c r="AH81" s="163"/>
      <c r="AI81" s="165"/>
      <c r="AJ81" s="194">
        <f>ROUNDDOWN(AW86/60,0)</f>
        <v>0</v>
      </c>
      <c r="AK81" s="182"/>
      <c r="AL81" s="163" t="s">
        <v>10</v>
      </c>
      <c r="AM81" s="163"/>
      <c r="AN81" s="182">
        <f>AW86-AJ81*60</f>
        <v>0</v>
      </c>
      <c r="AO81" s="182"/>
      <c r="AP81" s="163" t="s">
        <v>11</v>
      </c>
      <c r="AQ81" s="165"/>
      <c r="AR81" s="40"/>
      <c r="AS81" s="49"/>
      <c r="AT81" s="49"/>
      <c r="AU81" s="31"/>
      <c r="AV81" s="177" t="s">
        <v>25</v>
      </c>
      <c r="AW81" s="176">
        <f>IF(AZ81&lt;=BC81,BC81,AW76)</f>
        <v>1200</v>
      </c>
      <c r="AX81" s="193"/>
      <c r="AY81" s="177" t="s">
        <v>26</v>
      </c>
      <c r="AZ81" s="176">
        <f>T81*60+X81</f>
        <v>0</v>
      </c>
      <c r="BA81" s="193"/>
      <c r="BB81" s="177" t="s">
        <v>27</v>
      </c>
      <c r="BC81" s="176">
        <f>IF(C89="☑",21*60,20*60)</f>
        <v>1200</v>
      </c>
      <c r="BD81" s="31"/>
      <c r="BE81" s="133"/>
      <c r="BF81" s="133"/>
      <c r="BG81" s="133"/>
      <c r="BH81" s="133"/>
    </row>
    <row r="82" spans="1:60" ht="35.25" hidden="1" customHeight="1" x14ac:dyDescent="0.15">
      <c r="A82" s="36"/>
      <c r="B82" s="157"/>
      <c r="C82" s="158"/>
      <c r="D82" s="158"/>
      <c r="E82" s="159"/>
      <c r="F82" s="160"/>
      <c r="G82" s="160"/>
      <c r="H82" s="218"/>
      <c r="I82" s="218"/>
      <c r="J82" s="164"/>
      <c r="K82" s="164"/>
      <c r="L82" s="218"/>
      <c r="M82" s="218"/>
      <c r="N82" s="164"/>
      <c r="O82" s="166"/>
      <c r="P82" s="168"/>
      <c r="Q82" s="166"/>
      <c r="R82" s="187"/>
      <c r="S82" s="187"/>
      <c r="T82" s="220"/>
      <c r="U82" s="218"/>
      <c r="V82" s="164"/>
      <c r="W82" s="164"/>
      <c r="X82" s="218"/>
      <c r="Y82" s="218"/>
      <c r="Z82" s="164"/>
      <c r="AA82" s="166"/>
      <c r="AB82" s="31"/>
      <c r="AC82" s="31"/>
      <c r="AD82" s="31"/>
      <c r="AE82" s="168"/>
      <c r="AF82" s="164"/>
      <c r="AG82" s="164"/>
      <c r="AH82" s="164"/>
      <c r="AI82" s="166"/>
      <c r="AJ82" s="195"/>
      <c r="AK82" s="183"/>
      <c r="AL82" s="164"/>
      <c r="AM82" s="164"/>
      <c r="AN82" s="183"/>
      <c r="AO82" s="183"/>
      <c r="AP82" s="164"/>
      <c r="AQ82" s="166"/>
      <c r="AR82" s="40"/>
      <c r="AS82" s="49"/>
      <c r="AT82" s="49"/>
      <c r="AU82" s="31"/>
      <c r="AV82" s="177"/>
      <c r="AW82" s="176"/>
      <c r="AX82" s="193"/>
      <c r="AY82" s="177"/>
      <c r="AZ82" s="176"/>
      <c r="BA82" s="193"/>
      <c r="BB82" s="177"/>
      <c r="BC82" s="176"/>
      <c r="BD82" s="31"/>
      <c r="BE82" s="133"/>
      <c r="BF82" s="133"/>
      <c r="BG82" s="133"/>
      <c r="BH82" s="133"/>
    </row>
    <row r="83" spans="1:60" ht="17.25" hidden="1" customHeight="1" x14ac:dyDescent="0.15">
      <c r="A83" s="50"/>
      <c r="B83" s="41"/>
      <c r="C83" s="41"/>
      <c r="D83" s="41"/>
      <c r="E83" s="41"/>
      <c r="F83" s="31"/>
      <c r="G83" s="41"/>
      <c r="H83" s="138"/>
      <c r="I83" s="41"/>
      <c r="J83" s="41"/>
      <c r="K83" s="41"/>
      <c r="L83" s="41"/>
      <c r="M83" s="41"/>
      <c r="N83" s="41"/>
      <c r="O83" s="41"/>
      <c r="P83" s="51"/>
      <c r="Q83" s="41"/>
      <c r="R83" s="41"/>
      <c r="S83" s="41"/>
      <c r="T83" s="41"/>
      <c r="U83" s="41"/>
      <c r="V83" s="41"/>
      <c r="W83" s="41"/>
      <c r="X83" s="40"/>
      <c r="Y83" s="40"/>
      <c r="Z83" s="39"/>
      <c r="AA83" s="31"/>
      <c r="AB83" s="31"/>
      <c r="AC83" s="31"/>
      <c r="AD83" s="31"/>
      <c r="AE83" s="31"/>
      <c r="AF83" s="31"/>
      <c r="AG83" s="31"/>
      <c r="AH83" s="31"/>
      <c r="AI83" s="31"/>
      <c r="AJ83" s="44" t="s">
        <v>18</v>
      </c>
      <c r="AK83" s="31"/>
      <c r="AL83" s="31"/>
      <c r="AM83" s="31"/>
      <c r="AN83" s="31"/>
      <c r="AO83" s="31"/>
      <c r="AP83" s="31"/>
      <c r="AQ83" s="31"/>
      <c r="AR83" s="31"/>
      <c r="AS83" s="31"/>
      <c r="AT83" s="31"/>
      <c r="AU83" s="31"/>
      <c r="AV83" s="31"/>
      <c r="AW83" s="31"/>
      <c r="AX83" s="31"/>
      <c r="AY83" s="31"/>
      <c r="AZ83" s="63" t="s">
        <v>28</v>
      </c>
      <c r="BA83" s="31"/>
      <c r="BB83" s="31"/>
      <c r="BC83" s="31"/>
      <c r="BD83" s="31"/>
      <c r="BE83" s="133"/>
      <c r="BF83" s="133"/>
      <c r="BG83" s="133"/>
      <c r="BH83" s="133"/>
    </row>
    <row r="84" spans="1:60" ht="25.5" hidden="1" customHeight="1" x14ac:dyDescent="0.2">
      <c r="A84" s="50"/>
      <c r="B84" s="31"/>
      <c r="C84" s="201" t="s">
        <v>134</v>
      </c>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3"/>
      <c r="AD84" s="31"/>
      <c r="AE84" s="31"/>
      <c r="AF84" s="31"/>
      <c r="AG84" s="31"/>
      <c r="AH84" s="31"/>
      <c r="AI84" s="31"/>
      <c r="AJ84" s="31"/>
      <c r="AK84" s="31"/>
      <c r="AL84" s="31"/>
      <c r="AM84" s="31"/>
      <c r="AN84" s="31"/>
      <c r="AO84" s="31"/>
      <c r="AP84" s="31"/>
      <c r="AQ84" s="31"/>
      <c r="AR84" s="31"/>
      <c r="AS84" s="31"/>
      <c r="AT84" s="31"/>
      <c r="AU84" s="31"/>
      <c r="AV84" s="31"/>
      <c r="AW84" s="31"/>
      <c r="AX84" s="31"/>
      <c r="AY84" s="31"/>
      <c r="AZ84" s="129" t="s">
        <v>29</v>
      </c>
      <c r="BA84" s="31"/>
      <c r="BB84" s="31"/>
      <c r="BC84" s="31"/>
      <c r="BD84" s="31"/>
      <c r="BE84" s="133"/>
      <c r="BF84" s="133"/>
      <c r="BG84" s="133"/>
      <c r="BH84" s="133"/>
    </row>
    <row r="85" spans="1:60" ht="25.5" hidden="1" customHeight="1" x14ac:dyDescent="0.15">
      <c r="A85" s="50"/>
      <c r="B85" s="31"/>
      <c r="C85" s="204"/>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6"/>
      <c r="AD85" s="31"/>
      <c r="AE85" s="37" t="s">
        <v>30</v>
      </c>
      <c r="AF85" s="31"/>
      <c r="AG85" s="31"/>
      <c r="AH85" s="31"/>
      <c r="AI85" s="31"/>
      <c r="AJ85" s="31"/>
      <c r="AK85" s="31"/>
      <c r="AL85" s="31"/>
      <c r="AM85" s="31"/>
      <c r="AN85" s="31"/>
      <c r="AO85" s="31"/>
      <c r="AP85" s="31"/>
      <c r="AQ85" s="31"/>
      <c r="AR85" s="31"/>
      <c r="AS85" s="31"/>
      <c r="AT85" s="31"/>
      <c r="AU85" s="31"/>
      <c r="AV85" s="31"/>
      <c r="AW85" s="31" t="s">
        <v>31</v>
      </c>
      <c r="AX85" s="31"/>
      <c r="AY85" s="31"/>
      <c r="AZ85" s="31" t="s">
        <v>32</v>
      </c>
      <c r="BA85" s="64"/>
      <c r="BB85" s="31"/>
      <c r="BC85" s="31"/>
      <c r="BD85" s="31"/>
      <c r="BE85" s="133"/>
      <c r="BF85" s="133"/>
      <c r="BG85" s="133"/>
      <c r="BH85" s="133"/>
    </row>
    <row r="86" spans="1:60" s="48" customFormat="1" ht="25.5" hidden="1" customHeight="1" x14ac:dyDescent="0.15">
      <c r="A86" s="50"/>
      <c r="B86" s="31"/>
      <c r="C86" s="204"/>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6"/>
      <c r="AC86" s="1"/>
      <c r="AD86" s="31"/>
      <c r="AE86" s="154" t="s">
        <v>33</v>
      </c>
      <c r="AF86" s="155"/>
      <c r="AG86" s="155"/>
      <c r="AH86" s="155"/>
      <c r="AI86" s="155"/>
      <c r="AJ86" s="155"/>
      <c r="AK86" s="156"/>
      <c r="AL86" s="207">
        <f>IF(AZ76=0,0,ROUNDUP(AW86/AZ76,3))</f>
        <v>0</v>
      </c>
      <c r="AM86" s="208"/>
      <c r="AN86" s="208"/>
      <c r="AO86" s="208"/>
      <c r="AP86" s="208"/>
      <c r="AQ86" s="209"/>
      <c r="AR86" s="31"/>
      <c r="AS86" s="31"/>
      <c r="AT86" s="31"/>
      <c r="AU86" s="47"/>
      <c r="AV86" s="177" t="s">
        <v>34</v>
      </c>
      <c r="AW86" s="213">
        <f>IF(AW76-AW81&gt;0,IF(AW76-AW81&gt;AZ76,AZ76,AW76-AW81),0)</f>
        <v>0</v>
      </c>
      <c r="AX86" s="214" t="s">
        <v>35</v>
      </c>
      <c r="AY86" s="214"/>
      <c r="AZ86" s="64"/>
      <c r="BA86" s="64"/>
      <c r="BB86" s="47"/>
      <c r="BC86" s="47"/>
      <c r="BD86" s="47"/>
      <c r="BE86" s="134"/>
      <c r="BF86" s="134"/>
      <c r="BG86" s="134"/>
      <c r="BH86" s="134"/>
    </row>
    <row r="87" spans="1:60" ht="35.25" hidden="1" customHeight="1" x14ac:dyDescent="0.15">
      <c r="A87" s="50"/>
      <c r="B87" s="31"/>
      <c r="C87" s="204"/>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6"/>
      <c r="AD87" s="31"/>
      <c r="AE87" s="157"/>
      <c r="AF87" s="158"/>
      <c r="AG87" s="158"/>
      <c r="AH87" s="158"/>
      <c r="AI87" s="158"/>
      <c r="AJ87" s="158"/>
      <c r="AK87" s="159"/>
      <c r="AL87" s="210"/>
      <c r="AM87" s="211"/>
      <c r="AN87" s="211"/>
      <c r="AO87" s="211"/>
      <c r="AP87" s="211"/>
      <c r="AQ87" s="212"/>
      <c r="AR87" s="31"/>
      <c r="AS87" s="31"/>
      <c r="AT87" s="31"/>
      <c r="AU87" s="177"/>
      <c r="AV87" s="177"/>
      <c r="AW87" s="213"/>
      <c r="AX87" s="214"/>
      <c r="AY87" s="214"/>
      <c r="AZ87" s="31"/>
      <c r="BA87" s="31"/>
      <c r="BB87" s="31"/>
      <c r="BC87" s="31"/>
      <c r="BD87" s="31"/>
      <c r="BE87" s="133"/>
      <c r="BF87" s="133"/>
      <c r="BG87" s="133"/>
      <c r="BH87" s="133"/>
    </row>
    <row r="88" spans="1:60" ht="25.5" hidden="1" customHeight="1" x14ac:dyDescent="0.15">
      <c r="A88" s="50"/>
      <c r="B88" s="31"/>
      <c r="C88" s="204"/>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6"/>
      <c r="AD88" s="31"/>
      <c r="AE88" s="31"/>
      <c r="AF88" s="31"/>
      <c r="AG88" s="31"/>
      <c r="AH88" s="31"/>
      <c r="AI88" s="31"/>
      <c r="AJ88" s="31"/>
      <c r="AK88" s="44" t="s">
        <v>18</v>
      </c>
      <c r="AL88" s="31"/>
      <c r="AM88" s="40"/>
      <c r="AN88" s="40"/>
      <c r="AO88" s="40"/>
      <c r="AP88" s="31"/>
      <c r="AQ88" s="31"/>
      <c r="AR88" s="31"/>
      <c r="AS88" s="31"/>
      <c r="AT88" s="31"/>
      <c r="AU88" s="177"/>
      <c r="AV88" s="31"/>
      <c r="AW88" s="31"/>
      <c r="AX88" s="31"/>
      <c r="AY88" s="31"/>
      <c r="AZ88" s="31"/>
      <c r="BA88" s="31"/>
      <c r="BB88" s="31"/>
      <c r="BC88" s="31"/>
      <c r="BD88" s="31"/>
      <c r="BE88" s="133"/>
      <c r="BF88" s="133"/>
      <c r="BG88" s="133"/>
      <c r="BH88" s="133"/>
    </row>
    <row r="89" spans="1:60" ht="25.5" hidden="1" customHeight="1" x14ac:dyDescent="0.15">
      <c r="A89" s="50"/>
      <c r="B89" s="31"/>
      <c r="C89" s="197" t="s">
        <v>132</v>
      </c>
      <c r="D89" s="198"/>
      <c r="E89" s="199" t="s">
        <v>133</v>
      </c>
      <c r="F89" s="199"/>
      <c r="G89" s="199"/>
      <c r="H89" s="199"/>
      <c r="I89" s="199"/>
      <c r="J89" s="199"/>
      <c r="K89" s="199"/>
      <c r="L89" s="199"/>
      <c r="M89" s="199"/>
      <c r="N89" s="199"/>
      <c r="O89" s="199"/>
      <c r="P89" s="199"/>
      <c r="Q89" s="199"/>
      <c r="R89" s="199"/>
      <c r="S89" s="199"/>
      <c r="T89" s="199"/>
      <c r="U89" s="199"/>
      <c r="V89" s="199"/>
      <c r="W89" s="199"/>
      <c r="X89" s="199"/>
      <c r="Y89" s="199"/>
      <c r="Z89" s="199"/>
      <c r="AA89" s="199"/>
      <c r="AB89" s="200"/>
      <c r="AD89" s="31"/>
      <c r="AE89" s="31"/>
      <c r="AF89" s="31"/>
      <c r="AG89" s="31"/>
      <c r="AJ89" s="31"/>
      <c r="AK89" s="52" t="s">
        <v>36</v>
      </c>
      <c r="AL89" s="31"/>
      <c r="AM89" s="40"/>
      <c r="AN89" s="40"/>
      <c r="AO89" s="40"/>
      <c r="AP89" s="31"/>
      <c r="AQ89" s="31"/>
      <c r="AR89" s="31"/>
      <c r="AS89" s="31"/>
      <c r="AT89" s="31"/>
      <c r="AU89" s="31"/>
      <c r="AV89" s="31"/>
      <c r="AW89" s="31"/>
      <c r="AX89" s="31"/>
      <c r="AY89" s="31"/>
      <c r="AZ89" s="31"/>
      <c r="BA89" s="31"/>
      <c r="BB89" s="31"/>
      <c r="BC89" s="31"/>
      <c r="BD89" s="31"/>
      <c r="BE89" s="133"/>
      <c r="BF89" s="133"/>
      <c r="BG89" s="133"/>
      <c r="BH89" s="133"/>
    </row>
    <row r="90" spans="1:60" ht="17.25" hidden="1" customHeight="1" x14ac:dyDescent="0.15">
      <c r="A90" s="53"/>
      <c r="B90" s="54"/>
      <c r="C90" s="54"/>
      <c r="D90" s="54"/>
      <c r="E90" s="54"/>
      <c r="F90" s="55"/>
      <c r="G90" s="54"/>
      <c r="H90" s="54"/>
      <c r="I90" s="54"/>
      <c r="J90" s="54"/>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7"/>
      <c r="AL90" s="56"/>
      <c r="AM90" s="58"/>
      <c r="AN90" s="58"/>
      <c r="AO90" s="58"/>
      <c r="AP90" s="56"/>
      <c r="AQ90" s="56"/>
      <c r="AR90" s="56"/>
      <c r="AS90" s="56"/>
      <c r="AT90" s="31"/>
      <c r="AU90" s="31"/>
      <c r="AV90" s="31"/>
      <c r="AW90" s="31"/>
      <c r="AX90" s="31"/>
      <c r="AY90" s="31"/>
      <c r="AZ90" s="31"/>
      <c r="BA90" s="31"/>
      <c r="BB90" s="31"/>
      <c r="BC90" s="31"/>
      <c r="BD90" s="31"/>
      <c r="BE90" s="31"/>
      <c r="BF90" s="31"/>
    </row>
    <row r="91" spans="1:60" ht="25.5" hidden="1" customHeight="1" x14ac:dyDescent="0.15">
      <c r="A91" s="148" t="s">
        <v>42</v>
      </c>
      <c r="B91" s="149"/>
      <c r="C91" s="149"/>
      <c r="D91" s="149"/>
      <c r="E91" s="149"/>
      <c r="F91" s="149"/>
      <c r="G91" s="149"/>
      <c r="H91" s="149"/>
      <c r="I91" s="150"/>
      <c r="J91" s="30"/>
      <c r="K91" s="59" t="s">
        <v>38</v>
      </c>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30"/>
      <c r="AP91" s="30"/>
      <c r="AQ91" s="30"/>
      <c r="AR91" s="30"/>
      <c r="AS91" s="30"/>
      <c r="AT91" s="30"/>
      <c r="AU91" s="31"/>
      <c r="AV91" s="31" t="s">
        <v>4</v>
      </c>
      <c r="AW91" s="40"/>
      <c r="AX91" s="40"/>
      <c r="AY91" s="40"/>
      <c r="AZ91" s="40"/>
      <c r="BA91" s="31"/>
      <c r="BB91" s="40"/>
      <c r="BC91" s="40"/>
      <c r="BD91" s="40"/>
      <c r="BE91" s="40"/>
      <c r="BF91" s="40"/>
      <c r="BG91" s="9"/>
    </row>
    <row r="92" spans="1:60" ht="17.25" hidden="1" customHeight="1" x14ac:dyDescent="0.15">
      <c r="A92" s="151"/>
      <c r="B92" s="152"/>
      <c r="C92" s="152"/>
      <c r="D92" s="152"/>
      <c r="E92" s="152"/>
      <c r="F92" s="152"/>
      <c r="G92" s="152"/>
      <c r="H92" s="152"/>
      <c r="I92" s="153"/>
      <c r="J92" s="32"/>
      <c r="K92" s="32"/>
      <c r="L92" s="32"/>
      <c r="M92" s="32"/>
      <c r="N92" s="32"/>
      <c r="O92" s="32"/>
      <c r="P92" s="32"/>
      <c r="Q92" s="32"/>
      <c r="R92" s="32"/>
      <c r="S92" s="32"/>
      <c r="T92" s="32"/>
      <c r="U92" s="32"/>
      <c r="V92" s="32"/>
      <c r="W92" s="32"/>
      <c r="X92" s="33"/>
      <c r="Y92" s="33"/>
      <c r="Z92" s="33"/>
      <c r="AA92" s="33"/>
      <c r="AB92" s="33"/>
      <c r="AC92" s="33"/>
      <c r="AD92" s="33"/>
      <c r="AE92" s="34"/>
      <c r="AF92" s="33"/>
      <c r="AG92" s="33"/>
      <c r="AH92" s="33"/>
      <c r="AI92" s="33"/>
      <c r="AJ92" s="33"/>
      <c r="AK92" s="33"/>
      <c r="AL92" s="33"/>
      <c r="AM92" s="33"/>
      <c r="AN92" s="33"/>
      <c r="AO92" s="33"/>
      <c r="AP92" s="35"/>
      <c r="AQ92" s="35"/>
      <c r="AR92" s="35"/>
      <c r="AS92" s="35"/>
      <c r="AT92" s="31"/>
      <c r="AU92" s="31"/>
      <c r="AV92" s="31"/>
      <c r="AW92" s="31"/>
      <c r="AX92" s="31"/>
      <c r="AY92" s="31"/>
      <c r="AZ92" s="31"/>
      <c r="BA92" s="31"/>
      <c r="BB92" s="31"/>
      <c r="BC92" s="31"/>
      <c r="BD92" s="31"/>
      <c r="BE92" s="31"/>
      <c r="BF92" s="31"/>
      <c r="BG92" s="31"/>
    </row>
    <row r="93" spans="1:60" ht="28.5" hidden="1" customHeight="1" x14ac:dyDescent="0.15">
      <c r="A93" s="36"/>
      <c r="B93" s="37" t="s">
        <v>5</v>
      </c>
      <c r="C93" s="38"/>
      <c r="D93" s="38"/>
      <c r="E93" s="38"/>
      <c r="F93" s="31"/>
      <c r="G93" s="39"/>
      <c r="H93" s="31"/>
      <c r="I93" s="39"/>
      <c r="J93" s="39"/>
      <c r="K93" s="39"/>
      <c r="L93" s="39"/>
      <c r="M93" s="39"/>
      <c r="N93" s="39"/>
      <c r="O93" s="39"/>
      <c r="P93" s="39"/>
      <c r="Q93" s="39"/>
      <c r="R93" s="39"/>
      <c r="S93" s="39"/>
      <c r="T93" s="39"/>
      <c r="U93" s="39"/>
      <c r="V93" s="39"/>
      <c r="W93" s="39"/>
      <c r="X93" s="39"/>
      <c r="Y93" s="39"/>
      <c r="Z93" s="39"/>
      <c r="AA93" s="139"/>
      <c r="AB93" s="40"/>
      <c r="AC93" s="40"/>
      <c r="AD93" s="40"/>
      <c r="AE93" s="37" t="s">
        <v>6</v>
      </c>
      <c r="AF93" s="40"/>
      <c r="AG93" s="40"/>
      <c r="AH93" s="40"/>
      <c r="AI93" s="40"/>
      <c r="AJ93" s="40"/>
      <c r="AK93" s="40"/>
      <c r="AL93" s="40"/>
      <c r="AM93" s="40"/>
      <c r="AN93" s="40"/>
      <c r="AO93" s="40"/>
      <c r="AP93" s="40"/>
      <c r="AQ93" s="40"/>
      <c r="AR93" s="40"/>
      <c r="AS93" s="40"/>
      <c r="AT93" s="40"/>
      <c r="AU93" s="31"/>
      <c r="AV93" s="31"/>
      <c r="AW93" s="31" t="s">
        <v>7</v>
      </c>
      <c r="AX93" s="31"/>
      <c r="AY93" s="31"/>
      <c r="AZ93" s="31" t="s">
        <v>8</v>
      </c>
      <c r="BA93" s="31"/>
      <c r="BB93" s="31"/>
      <c r="BC93" s="31"/>
      <c r="BD93" s="31"/>
      <c r="BE93" s="133"/>
      <c r="BF93" s="133"/>
      <c r="BG93" s="133"/>
      <c r="BH93" s="133"/>
    </row>
    <row r="94" spans="1:60" ht="25.5" hidden="1" customHeight="1" x14ac:dyDescent="0.15">
      <c r="A94" s="36"/>
      <c r="B94" s="154" t="s">
        <v>135</v>
      </c>
      <c r="C94" s="155"/>
      <c r="D94" s="155"/>
      <c r="E94" s="156"/>
      <c r="F94" s="160" t="s">
        <v>9</v>
      </c>
      <c r="G94" s="160"/>
      <c r="H94" s="217"/>
      <c r="I94" s="217"/>
      <c r="J94" s="163" t="s">
        <v>10</v>
      </c>
      <c r="K94" s="163"/>
      <c r="L94" s="217"/>
      <c r="M94" s="217"/>
      <c r="N94" s="163" t="s">
        <v>11</v>
      </c>
      <c r="O94" s="165"/>
      <c r="P94" s="167" t="s">
        <v>12</v>
      </c>
      <c r="Q94" s="165"/>
      <c r="R94" s="186" t="s">
        <v>13</v>
      </c>
      <c r="S94" s="186"/>
      <c r="T94" s="217"/>
      <c r="U94" s="217"/>
      <c r="V94" s="163" t="s">
        <v>10</v>
      </c>
      <c r="W94" s="163"/>
      <c r="X94" s="217"/>
      <c r="Y94" s="217"/>
      <c r="Z94" s="163" t="s">
        <v>11</v>
      </c>
      <c r="AA94" s="165"/>
      <c r="AB94" s="31"/>
      <c r="AC94" s="31"/>
      <c r="AD94" s="31"/>
      <c r="AE94" s="154" t="s">
        <v>14</v>
      </c>
      <c r="AF94" s="188"/>
      <c r="AG94" s="188"/>
      <c r="AH94" s="188"/>
      <c r="AI94" s="189"/>
      <c r="AJ94" s="182">
        <f>ROUNDDOWN(AZ94/60,0)</f>
        <v>0</v>
      </c>
      <c r="AK94" s="182"/>
      <c r="AL94" s="184" t="s">
        <v>15</v>
      </c>
      <c r="AM94" s="184"/>
      <c r="AN94" s="182">
        <f>AZ94-AJ94*60</f>
        <v>0</v>
      </c>
      <c r="AO94" s="182"/>
      <c r="AP94" s="163" t="s">
        <v>11</v>
      </c>
      <c r="AQ94" s="165"/>
      <c r="AR94" s="40"/>
      <c r="AS94" s="31"/>
      <c r="AT94" s="31"/>
      <c r="AU94" s="177"/>
      <c r="AV94" s="177" t="s">
        <v>16</v>
      </c>
      <c r="AW94" s="176">
        <f>T94*60+X94</f>
        <v>0</v>
      </c>
      <c r="AX94" s="31"/>
      <c r="AY94" s="177" t="s">
        <v>17</v>
      </c>
      <c r="AZ94" s="176">
        <f>(T94*60+X94)-(H94*60+L94)</f>
        <v>0</v>
      </c>
      <c r="BA94" s="31"/>
      <c r="BB94" s="31"/>
      <c r="BC94" s="31"/>
      <c r="BD94" s="31"/>
      <c r="BE94" s="133"/>
      <c r="BF94" s="133"/>
      <c r="BG94" s="133"/>
      <c r="BH94" s="133"/>
    </row>
    <row r="95" spans="1:60" ht="35.25" hidden="1" customHeight="1" x14ac:dyDescent="0.15">
      <c r="A95" s="36"/>
      <c r="B95" s="157"/>
      <c r="C95" s="158"/>
      <c r="D95" s="158"/>
      <c r="E95" s="159"/>
      <c r="F95" s="160"/>
      <c r="G95" s="160"/>
      <c r="H95" s="218"/>
      <c r="I95" s="218"/>
      <c r="J95" s="164"/>
      <c r="K95" s="164"/>
      <c r="L95" s="218"/>
      <c r="M95" s="218"/>
      <c r="N95" s="164"/>
      <c r="O95" s="166"/>
      <c r="P95" s="168"/>
      <c r="Q95" s="166"/>
      <c r="R95" s="187"/>
      <c r="S95" s="187"/>
      <c r="T95" s="218"/>
      <c r="U95" s="218"/>
      <c r="V95" s="164"/>
      <c r="W95" s="164"/>
      <c r="X95" s="218"/>
      <c r="Y95" s="218"/>
      <c r="Z95" s="164"/>
      <c r="AA95" s="166"/>
      <c r="AB95" s="31"/>
      <c r="AC95" s="31"/>
      <c r="AD95" s="31"/>
      <c r="AE95" s="190"/>
      <c r="AF95" s="191"/>
      <c r="AG95" s="191"/>
      <c r="AH95" s="191"/>
      <c r="AI95" s="192"/>
      <c r="AJ95" s="183"/>
      <c r="AK95" s="183"/>
      <c r="AL95" s="185"/>
      <c r="AM95" s="185"/>
      <c r="AN95" s="183"/>
      <c r="AO95" s="183"/>
      <c r="AP95" s="164"/>
      <c r="AQ95" s="166"/>
      <c r="AR95" s="40"/>
      <c r="AS95" s="31"/>
      <c r="AT95" s="31"/>
      <c r="AU95" s="177"/>
      <c r="AV95" s="177"/>
      <c r="AW95" s="176"/>
      <c r="AX95" s="31"/>
      <c r="AY95" s="177"/>
      <c r="AZ95" s="176"/>
      <c r="BA95" s="31"/>
      <c r="BB95" s="31"/>
      <c r="BC95" s="31"/>
      <c r="BD95" s="31"/>
      <c r="BE95" s="133"/>
      <c r="BF95" s="133"/>
      <c r="BG95" s="133"/>
      <c r="BH95" s="133"/>
    </row>
    <row r="96" spans="1:60" ht="17.25" hidden="1" customHeight="1" x14ac:dyDescent="0.15">
      <c r="A96" s="36"/>
      <c r="B96" s="41"/>
      <c r="C96" s="41"/>
      <c r="D96" s="41"/>
      <c r="E96" s="41"/>
      <c r="F96" s="42"/>
      <c r="G96" s="42"/>
      <c r="H96" s="138"/>
      <c r="I96" s="42"/>
      <c r="J96" s="42"/>
      <c r="K96" s="42"/>
      <c r="L96" s="42"/>
      <c r="M96" s="42"/>
      <c r="N96" s="42"/>
      <c r="O96" s="42"/>
      <c r="P96" s="42"/>
      <c r="Q96" s="42"/>
      <c r="R96" s="42"/>
      <c r="S96" s="42"/>
      <c r="T96" s="42"/>
      <c r="U96" s="42"/>
      <c r="V96" s="42"/>
      <c r="W96" s="42"/>
      <c r="X96" s="40"/>
      <c r="Y96" s="40"/>
      <c r="Z96" s="39"/>
      <c r="AA96" s="139"/>
      <c r="AB96" s="40"/>
      <c r="AC96" s="40"/>
      <c r="AD96" s="40"/>
      <c r="AE96" s="40"/>
      <c r="AF96" s="40"/>
      <c r="AG96" s="40"/>
      <c r="AH96" s="40"/>
      <c r="AI96" s="40"/>
      <c r="AJ96" s="122" t="s">
        <v>18</v>
      </c>
      <c r="AK96" s="121"/>
      <c r="AL96" s="121"/>
      <c r="AM96" s="121"/>
      <c r="AN96" s="121"/>
      <c r="AO96" s="121"/>
      <c r="AP96" s="40"/>
      <c r="AQ96" s="40"/>
      <c r="AR96" s="40"/>
      <c r="AS96" s="31"/>
      <c r="AT96" s="31"/>
      <c r="AU96" s="31"/>
      <c r="AV96" s="31"/>
      <c r="AW96" s="31"/>
      <c r="AX96" s="31"/>
      <c r="AY96" s="31"/>
      <c r="AZ96" s="31"/>
      <c r="BA96" s="31"/>
      <c r="BB96" s="31"/>
      <c r="BC96" s="31"/>
      <c r="BD96" s="31"/>
      <c r="BE96" s="133"/>
      <c r="BF96" s="133"/>
      <c r="BG96" s="133"/>
      <c r="BH96" s="133"/>
    </row>
    <row r="97" spans="1:60" s="31" customFormat="1" ht="25.5" hidden="1" customHeight="1" x14ac:dyDescent="0.15">
      <c r="A97" s="36"/>
      <c r="B97" s="37"/>
      <c r="C97" s="38"/>
      <c r="D97" s="38"/>
      <c r="E97" s="38"/>
      <c r="F97" s="39"/>
      <c r="G97" s="39"/>
      <c r="H97" s="39"/>
      <c r="I97" s="39"/>
      <c r="J97" s="39"/>
      <c r="K97" s="39"/>
      <c r="L97" s="39"/>
      <c r="M97" s="39"/>
      <c r="N97" s="39"/>
      <c r="O97" s="39"/>
      <c r="P97" s="39"/>
      <c r="Q97" s="39"/>
      <c r="R97" s="39"/>
      <c r="S97" s="39"/>
      <c r="T97" s="39"/>
      <c r="U97" s="39"/>
      <c r="V97" s="39"/>
      <c r="W97" s="139"/>
      <c r="X97" s="40"/>
      <c r="Y97" s="40"/>
      <c r="Z97" s="39"/>
      <c r="AA97" s="139"/>
      <c r="AB97" s="40"/>
      <c r="AC97" s="40"/>
      <c r="AD97" s="40"/>
      <c r="AE97" s="40"/>
      <c r="AF97" s="40"/>
      <c r="AG97" s="40"/>
      <c r="AH97" s="40"/>
      <c r="AI97" s="40"/>
      <c r="AJ97" s="121"/>
      <c r="AK97" s="121"/>
      <c r="AL97" s="121"/>
      <c r="AM97" s="121"/>
      <c r="AN97" s="121"/>
      <c r="AO97" s="121"/>
      <c r="AP97" s="40"/>
      <c r="AQ97" s="40"/>
      <c r="AR97" s="40"/>
      <c r="AW97" s="47" t="s">
        <v>19</v>
      </c>
      <c r="AZ97" s="31" t="s">
        <v>20</v>
      </c>
      <c r="BC97" s="31" t="s">
        <v>130</v>
      </c>
      <c r="BE97" s="133"/>
      <c r="BF97" s="133"/>
      <c r="BG97" s="133"/>
      <c r="BH97" s="133"/>
    </row>
    <row r="98" spans="1:60" s="48" customFormat="1" ht="25.5" hidden="1" customHeight="1" x14ac:dyDescent="0.15">
      <c r="A98" s="45"/>
      <c r="B98" s="46" t="s">
        <v>129</v>
      </c>
      <c r="C98" s="46"/>
      <c r="D98" s="46"/>
      <c r="E98" s="46"/>
      <c r="F98" s="46"/>
      <c r="G98" s="46"/>
      <c r="H98" s="46"/>
      <c r="I98" s="46"/>
      <c r="J98" s="46"/>
      <c r="K98" s="46"/>
      <c r="L98" s="46"/>
      <c r="M98" s="46"/>
      <c r="N98" s="46"/>
      <c r="O98" s="47"/>
      <c r="P98" s="46"/>
      <c r="Q98" s="46"/>
      <c r="R98" s="46"/>
      <c r="S98" s="46"/>
      <c r="T98" s="46"/>
      <c r="U98" s="12"/>
      <c r="V98" s="46"/>
      <c r="W98" s="46"/>
      <c r="X98" s="40"/>
      <c r="Y98" s="40"/>
      <c r="Z98" s="39"/>
      <c r="AA98" s="139"/>
      <c r="AB98" s="40"/>
      <c r="AC98" s="40"/>
      <c r="AD98" s="40"/>
      <c r="AE98" s="37" t="s">
        <v>21</v>
      </c>
      <c r="AF98" s="47"/>
      <c r="AG98" s="42"/>
      <c r="AH98" s="42"/>
      <c r="AI98" s="42"/>
      <c r="AJ98" s="123"/>
      <c r="AK98" s="123"/>
      <c r="AL98" s="123"/>
      <c r="AM98" s="123"/>
      <c r="AN98" s="121"/>
      <c r="AO98" s="121"/>
      <c r="AP98" s="40"/>
      <c r="AQ98" s="31"/>
      <c r="AR98" s="40"/>
      <c r="AS98" s="31"/>
      <c r="AT98" s="31"/>
      <c r="AU98" s="47"/>
      <c r="AV98" s="47"/>
      <c r="AW98" s="47" t="s">
        <v>22</v>
      </c>
      <c r="AX98" s="47"/>
      <c r="AY98" s="47"/>
      <c r="AZ98" s="31" t="s">
        <v>23</v>
      </c>
      <c r="BA98" s="47"/>
      <c r="BB98" s="31"/>
      <c r="BC98" s="31" t="s">
        <v>131</v>
      </c>
      <c r="BD98" s="47"/>
      <c r="BE98" s="133"/>
      <c r="BF98" s="134"/>
      <c r="BG98" s="134"/>
      <c r="BH98" s="134"/>
    </row>
    <row r="99" spans="1:60" ht="25.5" hidden="1" customHeight="1" x14ac:dyDescent="0.15">
      <c r="A99" s="36"/>
      <c r="B99" s="154" t="s">
        <v>135</v>
      </c>
      <c r="C99" s="155"/>
      <c r="D99" s="155"/>
      <c r="E99" s="156"/>
      <c r="F99" s="160" t="s">
        <v>9</v>
      </c>
      <c r="G99" s="160"/>
      <c r="H99" s="217"/>
      <c r="I99" s="217"/>
      <c r="J99" s="163" t="s">
        <v>10</v>
      </c>
      <c r="K99" s="163"/>
      <c r="L99" s="217"/>
      <c r="M99" s="217"/>
      <c r="N99" s="163" t="s">
        <v>11</v>
      </c>
      <c r="O99" s="165"/>
      <c r="P99" s="167" t="s">
        <v>12</v>
      </c>
      <c r="Q99" s="165"/>
      <c r="R99" s="186" t="s">
        <v>13</v>
      </c>
      <c r="S99" s="186"/>
      <c r="T99" s="219"/>
      <c r="U99" s="217"/>
      <c r="V99" s="163" t="s">
        <v>10</v>
      </c>
      <c r="W99" s="163"/>
      <c r="X99" s="217"/>
      <c r="Y99" s="217"/>
      <c r="Z99" s="163" t="s">
        <v>11</v>
      </c>
      <c r="AA99" s="165"/>
      <c r="AB99" s="40"/>
      <c r="AC99" s="40"/>
      <c r="AD99" s="40"/>
      <c r="AE99" s="196" t="s">
        <v>24</v>
      </c>
      <c r="AF99" s="163"/>
      <c r="AG99" s="163"/>
      <c r="AH99" s="163"/>
      <c r="AI99" s="165"/>
      <c r="AJ99" s="194">
        <f>ROUNDDOWN(AW104/60,0)</f>
        <v>0</v>
      </c>
      <c r="AK99" s="182"/>
      <c r="AL99" s="163" t="s">
        <v>10</v>
      </c>
      <c r="AM99" s="163"/>
      <c r="AN99" s="182">
        <f>AW104-AJ99*60</f>
        <v>0</v>
      </c>
      <c r="AO99" s="182"/>
      <c r="AP99" s="163" t="s">
        <v>11</v>
      </c>
      <c r="AQ99" s="165"/>
      <c r="AR99" s="40"/>
      <c r="AS99" s="49"/>
      <c r="AT99" s="49"/>
      <c r="AU99" s="31"/>
      <c r="AV99" s="177" t="s">
        <v>25</v>
      </c>
      <c r="AW99" s="176">
        <f>IF(AZ99&lt;=BC99,BC99,AW94)</f>
        <v>1200</v>
      </c>
      <c r="AX99" s="193"/>
      <c r="AY99" s="177" t="s">
        <v>26</v>
      </c>
      <c r="AZ99" s="176">
        <f>T99*60+X99</f>
        <v>0</v>
      </c>
      <c r="BA99" s="193"/>
      <c r="BB99" s="177" t="s">
        <v>27</v>
      </c>
      <c r="BC99" s="176">
        <f>IF(C107="☑",21*60,20*60)</f>
        <v>1200</v>
      </c>
      <c r="BD99" s="31"/>
      <c r="BE99" s="133"/>
      <c r="BF99" s="133"/>
      <c r="BG99" s="133"/>
      <c r="BH99" s="133"/>
    </row>
    <row r="100" spans="1:60" ht="35.25" hidden="1" customHeight="1" x14ac:dyDescent="0.15">
      <c r="A100" s="36"/>
      <c r="B100" s="157"/>
      <c r="C100" s="158"/>
      <c r="D100" s="158"/>
      <c r="E100" s="159"/>
      <c r="F100" s="160"/>
      <c r="G100" s="160"/>
      <c r="H100" s="218"/>
      <c r="I100" s="218"/>
      <c r="J100" s="164"/>
      <c r="K100" s="164"/>
      <c r="L100" s="218"/>
      <c r="M100" s="218"/>
      <c r="N100" s="164"/>
      <c r="O100" s="166"/>
      <c r="P100" s="168"/>
      <c r="Q100" s="166"/>
      <c r="R100" s="187"/>
      <c r="S100" s="187"/>
      <c r="T100" s="220"/>
      <c r="U100" s="218"/>
      <c r="V100" s="164"/>
      <c r="W100" s="164"/>
      <c r="X100" s="218"/>
      <c r="Y100" s="218"/>
      <c r="Z100" s="164"/>
      <c r="AA100" s="166"/>
      <c r="AB100" s="31"/>
      <c r="AC100" s="31"/>
      <c r="AD100" s="31"/>
      <c r="AE100" s="168"/>
      <c r="AF100" s="164"/>
      <c r="AG100" s="164"/>
      <c r="AH100" s="164"/>
      <c r="AI100" s="166"/>
      <c r="AJ100" s="195"/>
      <c r="AK100" s="183"/>
      <c r="AL100" s="164"/>
      <c r="AM100" s="164"/>
      <c r="AN100" s="183"/>
      <c r="AO100" s="183"/>
      <c r="AP100" s="164"/>
      <c r="AQ100" s="166"/>
      <c r="AR100" s="40"/>
      <c r="AS100" s="49"/>
      <c r="AT100" s="49"/>
      <c r="AU100" s="31"/>
      <c r="AV100" s="177"/>
      <c r="AW100" s="176"/>
      <c r="AX100" s="193"/>
      <c r="AY100" s="177"/>
      <c r="AZ100" s="176"/>
      <c r="BA100" s="193"/>
      <c r="BB100" s="177"/>
      <c r="BC100" s="176"/>
      <c r="BD100" s="31"/>
      <c r="BE100" s="133"/>
      <c r="BF100" s="133"/>
      <c r="BG100" s="133"/>
      <c r="BH100" s="133"/>
    </row>
    <row r="101" spans="1:60" ht="17.25" hidden="1" customHeight="1" x14ac:dyDescent="0.15">
      <c r="A101" s="50"/>
      <c r="B101" s="41"/>
      <c r="C101" s="41"/>
      <c r="D101" s="41"/>
      <c r="E101" s="41"/>
      <c r="F101" s="31"/>
      <c r="G101" s="41"/>
      <c r="H101" s="138"/>
      <c r="I101" s="41"/>
      <c r="J101" s="41"/>
      <c r="K101" s="41"/>
      <c r="L101" s="41"/>
      <c r="M101" s="41"/>
      <c r="N101" s="41"/>
      <c r="O101" s="41"/>
      <c r="P101" s="51"/>
      <c r="Q101" s="41"/>
      <c r="R101" s="41"/>
      <c r="S101" s="41"/>
      <c r="T101" s="41"/>
      <c r="U101" s="41"/>
      <c r="V101" s="41"/>
      <c r="W101" s="41"/>
      <c r="X101" s="40"/>
      <c r="Y101" s="40"/>
      <c r="Z101" s="39"/>
      <c r="AA101" s="31"/>
      <c r="AB101" s="31"/>
      <c r="AC101" s="31"/>
      <c r="AD101" s="31"/>
      <c r="AE101" s="31"/>
      <c r="AF101" s="31"/>
      <c r="AG101" s="31"/>
      <c r="AH101" s="31"/>
      <c r="AI101" s="31"/>
      <c r="AJ101" s="44" t="s">
        <v>18</v>
      </c>
      <c r="AK101" s="31"/>
      <c r="AL101" s="31"/>
      <c r="AM101" s="31"/>
      <c r="AN101" s="31"/>
      <c r="AO101" s="31"/>
      <c r="AP101" s="31"/>
      <c r="AQ101" s="31"/>
      <c r="AR101" s="31"/>
      <c r="AS101" s="31"/>
      <c r="AT101" s="31"/>
      <c r="AU101" s="31"/>
      <c r="AV101" s="31"/>
      <c r="AW101" s="31"/>
      <c r="AX101" s="31"/>
      <c r="AY101" s="31"/>
      <c r="AZ101" s="63" t="s">
        <v>28</v>
      </c>
      <c r="BA101" s="31"/>
      <c r="BB101" s="31"/>
      <c r="BC101" s="31"/>
      <c r="BD101" s="31"/>
      <c r="BE101" s="133"/>
      <c r="BF101" s="133"/>
      <c r="BG101" s="133"/>
      <c r="BH101" s="133"/>
    </row>
    <row r="102" spans="1:60" ht="25.5" hidden="1" customHeight="1" x14ac:dyDescent="0.2">
      <c r="A102" s="50"/>
      <c r="B102" s="31"/>
      <c r="C102" s="201" t="s">
        <v>134</v>
      </c>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3"/>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129" t="s">
        <v>29</v>
      </c>
      <c r="BA102" s="31"/>
      <c r="BB102" s="31"/>
      <c r="BC102" s="31"/>
      <c r="BD102" s="31"/>
      <c r="BE102" s="133"/>
      <c r="BF102" s="133"/>
      <c r="BG102" s="133"/>
      <c r="BH102" s="133"/>
    </row>
    <row r="103" spans="1:60" ht="25.5" hidden="1" customHeight="1" x14ac:dyDescent="0.15">
      <c r="A103" s="50"/>
      <c r="B103" s="31"/>
      <c r="C103" s="204"/>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6"/>
      <c r="AD103" s="31"/>
      <c r="AE103" s="37" t="s">
        <v>30</v>
      </c>
      <c r="AF103" s="31"/>
      <c r="AG103" s="31"/>
      <c r="AH103" s="31"/>
      <c r="AI103" s="31"/>
      <c r="AJ103" s="31"/>
      <c r="AK103" s="31"/>
      <c r="AL103" s="31"/>
      <c r="AM103" s="31"/>
      <c r="AN103" s="31"/>
      <c r="AO103" s="31"/>
      <c r="AP103" s="31"/>
      <c r="AQ103" s="31"/>
      <c r="AR103" s="31"/>
      <c r="AS103" s="31"/>
      <c r="AT103" s="31"/>
      <c r="AU103" s="31"/>
      <c r="AV103" s="31"/>
      <c r="AW103" s="31" t="s">
        <v>31</v>
      </c>
      <c r="AX103" s="31"/>
      <c r="AY103" s="31"/>
      <c r="AZ103" s="31" t="s">
        <v>32</v>
      </c>
      <c r="BA103" s="64"/>
      <c r="BB103" s="31"/>
      <c r="BC103" s="31"/>
      <c r="BD103" s="31"/>
      <c r="BE103" s="133"/>
      <c r="BF103" s="133"/>
      <c r="BG103" s="133"/>
      <c r="BH103" s="133"/>
    </row>
    <row r="104" spans="1:60" s="48" customFormat="1" ht="25.5" hidden="1" customHeight="1" x14ac:dyDescent="0.15">
      <c r="A104" s="50"/>
      <c r="B104" s="31"/>
      <c r="C104" s="204"/>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6"/>
      <c r="AC104" s="1"/>
      <c r="AD104" s="31"/>
      <c r="AE104" s="154" t="s">
        <v>33</v>
      </c>
      <c r="AF104" s="155"/>
      <c r="AG104" s="155"/>
      <c r="AH104" s="155"/>
      <c r="AI104" s="155"/>
      <c r="AJ104" s="155"/>
      <c r="AK104" s="156"/>
      <c r="AL104" s="207">
        <f>IF(AZ94=0,0,ROUNDUP(AW104/AZ94,3))</f>
        <v>0</v>
      </c>
      <c r="AM104" s="208"/>
      <c r="AN104" s="208"/>
      <c r="AO104" s="208"/>
      <c r="AP104" s="208"/>
      <c r="AQ104" s="209"/>
      <c r="AR104" s="31"/>
      <c r="AS104" s="31"/>
      <c r="AT104" s="31"/>
      <c r="AU104" s="47"/>
      <c r="AV104" s="177" t="s">
        <v>34</v>
      </c>
      <c r="AW104" s="213">
        <f>IF(AW94-AW99&gt;0,IF(AW94-AW99&gt;AZ94,AZ94,AW94-AW99),0)</f>
        <v>0</v>
      </c>
      <c r="AX104" s="214" t="s">
        <v>35</v>
      </c>
      <c r="AY104" s="214"/>
      <c r="AZ104" s="64"/>
      <c r="BA104" s="64"/>
      <c r="BB104" s="47"/>
      <c r="BC104" s="47"/>
      <c r="BD104" s="47"/>
      <c r="BE104" s="134"/>
      <c r="BF104" s="134"/>
      <c r="BG104" s="134"/>
      <c r="BH104" s="134"/>
    </row>
    <row r="105" spans="1:60" ht="35.25" hidden="1" customHeight="1" x14ac:dyDescent="0.15">
      <c r="A105" s="50"/>
      <c r="B105" s="31"/>
      <c r="C105" s="204"/>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6"/>
      <c r="AD105" s="31"/>
      <c r="AE105" s="157"/>
      <c r="AF105" s="158"/>
      <c r="AG105" s="158"/>
      <c r="AH105" s="158"/>
      <c r="AI105" s="158"/>
      <c r="AJ105" s="158"/>
      <c r="AK105" s="159"/>
      <c r="AL105" s="210"/>
      <c r="AM105" s="211"/>
      <c r="AN105" s="211"/>
      <c r="AO105" s="211"/>
      <c r="AP105" s="211"/>
      <c r="AQ105" s="212"/>
      <c r="AR105" s="31"/>
      <c r="AS105" s="31"/>
      <c r="AT105" s="31"/>
      <c r="AU105" s="177"/>
      <c r="AV105" s="177"/>
      <c r="AW105" s="213"/>
      <c r="AX105" s="214"/>
      <c r="AY105" s="214"/>
      <c r="AZ105" s="31"/>
      <c r="BA105" s="31"/>
      <c r="BB105" s="31"/>
      <c r="BC105" s="31"/>
      <c r="BD105" s="31"/>
      <c r="BE105" s="133"/>
      <c r="BF105" s="133"/>
      <c r="BG105" s="133"/>
      <c r="BH105" s="133"/>
    </row>
    <row r="106" spans="1:60" ht="25.5" hidden="1" customHeight="1" x14ac:dyDescent="0.15">
      <c r="A106" s="50"/>
      <c r="B106" s="31"/>
      <c r="C106" s="204"/>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6"/>
      <c r="AD106" s="31"/>
      <c r="AE106" s="31"/>
      <c r="AF106" s="31"/>
      <c r="AG106" s="31"/>
      <c r="AH106" s="31"/>
      <c r="AI106" s="31"/>
      <c r="AJ106" s="31"/>
      <c r="AK106" s="44" t="s">
        <v>18</v>
      </c>
      <c r="AL106" s="31"/>
      <c r="AM106" s="40"/>
      <c r="AN106" s="40"/>
      <c r="AO106" s="40"/>
      <c r="AP106" s="31"/>
      <c r="AQ106" s="31"/>
      <c r="AR106" s="31"/>
      <c r="AS106" s="31"/>
      <c r="AT106" s="31"/>
      <c r="AU106" s="177"/>
      <c r="AV106" s="31"/>
      <c r="AW106" s="31"/>
      <c r="AX106" s="31"/>
      <c r="AY106" s="31"/>
      <c r="AZ106" s="31"/>
      <c r="BA106" s="31"/>
      <c r="BB106" s="31"/>
      <c r="BC106" s="31"/>
      <c r="BD106" s="31"/>
      <c r="BE106" s="133"/>
      <c r="BF106" s="133"/>
      <c r="BG106" s="133"/>
      <c r="BH106" s="133"/>
    </row>
    <row r="107" spans="1:60" ht="25.5" hidden="1" customHeight="1" x14ac:dyDescent="0.15">
      <c r="A107" s="50"/>
      <c r="B107" s="31"/>
      <c r="C107" s="197" t="s">
        <v>132</v>
      </c>
      <c r="D107" s="198"/>
      <c r="E107" s="199" t="s">
        <v>133</v>
      </c>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200"/>
      <c r="AD107" s="31"/>
      <c r="AE107" s="31"/>
      <c r="AF107" s="31"/>
      <c r="AG107" s="31"/>
      <c r="AJ107" s="31"/>
      <c r="AK107" s="52" t="s">
        <v>36</v>
      </c>
      <c r="AL107" s="31"/>
      <c r="AM107" s="40"/>
      <c r="AN107" s="40"/>
      <c r="AO107" s="40"/>
      <c r="AP107" s="31"/>
      <c r="AQ107" s="31"/>
      <c r="AR107" s="31"/>
      <c r="AS107" s="31"/>
      <c r="AT107" s="31"/>
      <c r="AU107" s="31"/>
      <c r="AV107" s="31"/>
      <c r="AW107" s="31"/>
      <c r="AX107" s="31"/>
      <c r="AY107" s="31"/>
      <c r="AZ107" s="31"/>
      <c r="BA107" s="31"/>
      <c r="BB107" s="31"/>
      <c r="BC107" s="31"/>
      <c r="BD107" s="31"/>
      <c r="BE107" s="133"/>
      <c r="BF107" s="133"/>
      <c r="BG107" s="133"/>
      <c r="BH107" s="133"/>
    </row>
    <row r="108" spans="1:60" s="21" customFormat="1" ht="13.5" hidden="1" customHeight="1" x14ac:dyDescent="0.15">
      <c r="B108" s="24"/>
      <c r="C108" s="25"/>
      <c r="D108" s="25"/>
      <c r="E108" s="25"/>
      <c r="F108" s="25"/>
      <c r="G108" s="25"/>
      <c r="H108" s="25"/>
      <c r="I108" s="25"/>
      <c r="J108" s="25"/>
      <c r="K108" s="25"/>
      <c r="L108" s="25"/>
      <c r="M108" s="25"/>
      <c r="N108" s="25"/>
      <c r="O108" s="25"/>
      <c r="P108" s="25"/>
      <c r="Q108" s="25"/>
      <c r="R108" s="25"/>
      <c r="S108" s="26"/>
      <c r="T108" s="27"/>
      <c r="U108" s="27"/>
      <c r="V108" s="27"/>
      <c r="W108" s="27"/>
      <c r="X108" s="28"/>
      <c r="Y108" s="27"/>
      <c r="Z108" s="27"/>
      <c r="AA108" s="27"/>
      <c r="AB108" s="27"/>
      <c r="AC108" s="27"/>
      <c r="AD108" s="27"/>
      <c r="AE108" s="27"/>
      <c r="AF108" s="27"/>
      <c r="AG108" s="27"/>
      <c r="AH108" s="27"/>
      <c r="AI108" s="27"/>
      <c r="AJ108" s="27"/>
      <c r="AK108" s="27"/>
      <c r="AL108" s="27"/>
      <c r="AM108" s="27"/>
      <c r="AR108" s="29"/>
      <c r="AS108" s="20"/>
      <c r="AT108" s="23"/>
      <c r="AU108" s="22"/>
      <c r="AV108" s="22"/>
      <c r="AW108" s="22"/>
      <c r="AX108" s="22"/>
      <c r="AY108" s="22"/>
      <c r="AZ108" s="22"/>
      <c r="BA108" s="22"/>
      <c r="BB108" s="22"/>
      <c r="BC108" s="22"/>
      <c r="BD108" s="22"/>
      <c r="BE108" s="22"/>
      <c r="BF108" s="22"/>
    </row>
    <row r="109" spans="1:60" s="16" customFormat="1" ht="4.5" hidden="1" customHeight="1" x14ac:dyDescent="0.15">
      <c r="A109" s="14"/>
      <c r="B109" s="14"/>
      <c r="C109" s="15"/>
      <c r="F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V109" s="40"/>
      <c r="AW109" s="40"/>
      <c r="AX109" s="40"/>
      <c r="AY109" s="40"/>
      <c r="AZ109" s="40"/>
      <c r="BA109" s="40"/>
      <c r="BB109" s="40"/>
      <c r="BC109" s="40"/>
      <c r="BD109" s="40"/>
      <c r="BE109" s="40"/>
      <c r="BF109" s="40"/>
      <c r="BG109" s="9"/>
    </row>
    <row r="110" spans="1:60" ht="25.5" hidden="1" customHeight="1" x14ac:dyDescent="0.15">
      <c r="A110" s="148" t="s">
        <v>43</v>
      </c>
      <c r="B110" s="149"/>
      <c r="C110" s="149"/>
      <c r="D110" s="149"/>
      <c r="E110" s="149"/>
      <c r="F110" s="149"/>
      <c r="G110" s="149"/>
      <c r="H110" s="149"/>
      <c r="I110" s="150"/>
      <c r="J110" s="30"/>
      <c r="K110" s="59" t="s">
        <v>40</v>
      </c>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30"/>
      <c r="AP110" s="30"/>
      <c r="AQ110" s="30"/>
      <c r="AR110" s="30"/>
      <c r="AS110" s="30"/>
      <c r="AT110" s="30"/>
      <c r="AU110" s="31"/>
      <c r="AV110" s="31" t="s">
        <v>4</v>
      </c>
      <c r="AW110" s="40"/>
      <c r="AX110" s="40"/>
      <c r="AY110" s="40"/>
      <c r="AZ110" s="40"/>
      <c r="BA110" s="31"/>
      <c r="BB110" s="40"/>
      <c r="BC110" s="40"/>
      <c r="BD110" s="40"/>
      <c r="BE110" s="40"/>
      <c r="BF110" s="40"/>
      <c r="BG110" s="9"/>
    </row>
    <row r="111" spans="1:60" ht="17.25" hidden="1" customHeight="1" x14ac:dyDescent="0.15">
      <c r="A111" s="151"/>
      <c r="B111" s="152"/>
      <c r="C111" s="152"/>
      <c r="D111" s="152"/>
      <c r="E111" s="152"/>
      <c r="F111" s="152"/>
      <c r="G111" s="152"/>
      <c r="H111" s="152"/>
      <c r="I111" s="153"/>
      <c r="J111" s="32"/>
      <c r="K111" s="32"/>
      <c r="L111" s="32"/>
      <c r="M111" s="32"/>
      <c r="N111" s="32"/>
      <c r="O111" s="32"/>
      <c r="P111" s="32"/>
      <c r="Q111" s="32"/>
      <c r="R111" s="32"/>
      <c r="S111" s="32"/>
      <c r="T111" s="32"/>
      <c r="U111" s="32"/>
      <c r="V111" s="32"/>
      <c r="W111" s="32"/>
      <c r="X111" s="33"/>
      <c r="Y111" s="33"/>
      <c r="Z111" s="33"/>
      <c r="AA111" s="33"/>
      <c r="AB111" s="33"/>
      <c r="AC111" s="33"/>
      <c r="AD111" s="33"/>
      <c r="AE111" s="34"/>
      <c r="AF111" s="33"/>
      <c r="AG111" s="33"/>
      <c r="AH111" s="33"/>
      <c r="AI111" s="33"/>
      <c r="AJ111" s="33"/>
      <c r="AK111" s="33"/>
      <c r="AL111" s="33"/>
      <c r="AM111" s="33"/>
      <c r="AN111" s="33"/>
      <c r="AO111" s="33"/>
      <c r="AP111" s="35"/>
      <c r="AQ111" s="35"/>
      <c r="AR111" s="35"/>
      <c r="AS111" s="35"/>
      <c r="AT111" s="31"/>
      <c r="AU111" s="31"/>
      <c r="AV111" s="31"/>
      <c r="AW111" s="31"/>
      <c r="AX111" s="31"/>
      <c r="AY111" s="31"/>
      <c r="AZ111" s="31"/>
      <c r="BA111" s="31"/>
      <c r="BB111" s="31"/>
      <c r="BC111" s="31"/>
      <c r="BD111" s="31"/>
      <c r="BE111" s="31"/>
      <c r="BF111" s="31"/>
      <c r="BG111" s="31"/>
    </row>
    <row r="112" spans="1:60" ht="28.5" hidden="1" customHeight="1" x14ac:dyDescent="0.15">
      <c r="A112" s="36"/>
      <c r="B112" s="37" t="s">
        <v>5</v>
      </c>
      <c r="C112" s="38"/>
      <c r="D112" s="38"/>
      <c r="E112" s="38"/>
      <c r="F112" s="31"/>
      <c r="G112" s="39"/>
      <c r="H112" s="31"/>
      <c r="I112" s="39"/>
      <c r="J112" s="39"/>
      <c r="K112" s="39"/>
      <c r="L112" s="39"/>
      <c r="M112" s="39"/>
      <c r="N112" s="39"/>
      <c r="O112" s="39"/>
      <c r="P112" s="39"/>
      <c r="Q112" s="39"/>
      <c r="R112" s="39"/>
      <c r="S112" s="39"/>
      <c r="T112" s="39"/>
      <c r="U112" s="39"/>
      <c r="V112" s="39"/>
      <c r="W112" s="39"/>
      <c r="X112" s="39"/>
      <c r="Y112" s="39"/>
      <c r="Z112" s="39"/>
      <c r="AA112" s="139"/>
      <c r="AB112" s="40"/>
      <c r="AC112" s="40"/>
      <c r="AD112" s="40"/>
      <c r="AE112" s="37" t="s">
        <v>6</v>
      </c>
      <c r="AF112" s="40"/>
      <c r="AG112" s="40"/>
      <c r="AH112" s="40"/>
      <c r="AI112" s="40"/>
      <c r="AJ112" s="40"/>
      <c r="AK112" s="40"/>
      <c r="AL112" s="40"/>
      <c r="AM112" s="40"/>
      <c r="AN112" s="40"/>
      <c r="AO112" s="40"/>
      <c r="AP112" s="40"/>
      <c r="AQ112" s="40"/>
      <c r="AR112" s="40"/>
      <c r="AS112" s="40"/>
      <c r="AT112" s="40"/>
      <c r="AU112" s="31"/>
      <c r="AV112" s="31"/>
      <c r="AW112" s="31" t="s">
        <v>7</v>
      </c>
      <c r="AX112" s="31"/>
      <c r="AY112" s="31"/>
      <c r="AZ112" s="31" t="s">
        <v>8</v>
      </c>
      <c r="BA112" s="31"/>
      <c r="BB112" s="31"/>
      <c r="BC112" s="31"/>
      <c r="BD112" s="31"/>
      <c r="BE112" s="133"/>
      <c r="BF112" s="133"/>
      <c r="BG112" s="133"/>
      <c r="BH112" s="133"/>
    </row>
    <row r="113" spans="1:60" ht="25.5" hidden="1" customHeight="1" x14ac:dyDescent="0.15">
      <c r="A113" s="36"/>
      <c r="B113" s="154" t="s">
        <v>135</v>
      </c>
      <c r="C113" s="155"/>
      <c r="D113" s="155"/>
      <c r="E113" s="156"/>
      <c r="F113" s="160" t="s">
        <v>9</v>
      </c>
      <c r="G113" s="160"/>
      <c r="H113" s="217"/>
      <c r="I113" s="217"/>
      <c r="J113" s="163" t="s">
        <v>10</v>
      </c>
      <c r="K113" s="163"/>
      <c r="L113" s="217"/>
      <c r="M113" s="217"/>
      <c r="N113" s="163" t="s">
        <v>11</v>
      </c>
      <c r="O113" s="165"/>
      <c r="P113" s="167" t="s">
        <v>12</v>
      </c>
      <c r="Q113" s="165"/>
      <c r="R113" s="186" t="s">
        <v>13</v>
      </c>
      <c r="S113" s="186"/>
      <c r="T113" s="217"/>
      <c r="U113" s="217"/>
      <c r="V113" s="163" t="s">
        <v>10</v>
      </c>
      <c r="W113" s="163"/>
      <c r="X113" s="217"/>
      <c r="Y113" s="217"/>
      <c r="Z113" s="163" t="s">
        <v>11</v>
      </c>
      <c r="AA113" s="165"/>
      <c r="AB113" s="31"/>
      <c r="AC113" s="31"/>
      <c r="AD113" s="31"/>
      <c r="AE113" s="154" t="s">
        <v>14</v>
      </c>
      <c r="AF113" s="188"/>
      <c r="AG113" s="188"/>
      <c r="AH113" s="188"/>
      <c r="AI113" s="189"/>
      <c r="AJ113" s="182">
        <f>ROUNDDOWN(AZ113/60,0)</f>
        <v>0</v>
      </c>
      <c r="AK113" s="182"/>
      <c r="AL113" s="184" t="s">
        <v>15</v>
      </c>
      <c r="AM113" s="184"/>
      <c r="AN113" s="182">
        <f>AZ113-AJ113*60</f>
        <v>0</v>
      </c>
      <c r="AO113" s="182"/>
      <c r="AP113" s="163" t="s">
        <v>11</v>
      </c>
      <c r="AQ113" s="165"/>
      <c r="AR113" s="40"/>
      <c r="AS113" s="31"/>
      <c r="AT113" s="31"/>
      <c r="AU113" s="177"/>
      <c r="AV113" s="177" t="s">
        <v>16</v>
      </c>
      <c r="AW113" s="176">
        <f>T113*60+X113</f>
        <v>0</v>
      </c>
      <c r="AX113" s="31"/>
      <c r="AY113" s="177" t="s">
        <v>17</v>
      </c>
      <c r="AZ113" s="176">
        <f>(T113*60+X113)-(H113*60+L113)</f>
        <v>0</v>
      </c>
      <c r="BA113" s="31"/>
      <c r="BB113" s="31"/>
      <c r="BC113" s="31"/>
      <c r="BD113" s="31"/>
      <c r="BE113" s="133"/>
      <c r="BF113" s="133"/>
      <c r="BG113" s="133"/>
      <c r="BH113" s="133"/>
    </row>
    <row r="114" spans="1:60" ht="35.25" hidden="1" customHeight="1" x14ac:dyDescent="0.15">
      <c r="A114" s="36"/>
      <c r="B114" s="157"/>
      <c r="C114" s="158"/>
      <c r="D114" s="158"/>
      <c r="E114" s="159"/>
      <c r="F114" s="160"/>
      <c r="G114" s="160"/>
      <c r="H114" s="218"/>
      <c r="I114" s="218"/>
      <c r="J114" s="164"/>
      <c r="K114" s="164"/>
      <c r="L114" s="218"/>
      <c r="M114" s="218"/>
      <c r="N114" s="164"/>
      <c r="O114" s="166"/>
      <c r="P114" s="168"/>
      <c r="Q114" s="166"/>
      <c r="R114" s="187"/>
      <c r="S114" s="187"/>
      <c r="T114" s="218"/>
      <c r="U114" s="218"/>
      <c r="V114" s="164"/>
      <c r="W114" s="164"/>
      <c r="X114" s="218"/>
      <c r="Y114" s="218"/>
      <c r="Z114" s="164"/>
      <c r="AA114" s="166"/>
      <c r="AB114" s="31"/>
      <c r="AC114" s="31"/>
      <c r="AD114" s="31"/>
      <c r="AE114" s="190"/>
      <c r="AF114" s="191"/>
      <c r="AG114" s="191"/>
      <c r="AH114" s="191"/>
      <c r="AI114" s="192"/>
      <c r="AJ114" s="183"/>
      <c r="AK114" s="183"/>
      <c r="AL114" s="185"/>
      <c r="AM114" s="185"/>
      <c r="AN114" s="183"/>
      <c r="AO114" s="183"/>
      <c r="AP114" s="164"/>
      <c r="AQ114" s="166"/>
      <c r="AR114" s="40"/>
      <c r="AS114" s="31"/>
      <c r="AT114" s="31"/>
      <c r="AU114" s="177"/>
      <c r="AV114" s="177"/>
      <c r="AW114" s="176"/>
      <c r="AX114" s="31"/>
      <c r="AY114" s="177"/>
      <c r="AZ114" s="176"/>
      <c r="BA114" s="31"/>
      <c r="BB114" s="31"/>
      <c r="BC114" s="31"/>
      <c r="BD114" s="31"/>
      <c r="BE114" s="133"/>
      <c r="BF114" s="133"/>
      <c r="BG114" s="133"/>
      <c r="BH114" s="133"/>
    </row>
    <row r="115" spans="1:60" ht="17.25" hidden="1" customHeight="1" x14ac:dyDescent="0.15">
      <c r="A115" s="36"/>
      <c r="B115" s="41"/>
      <c r="C115" s="41"/>
      <c r="D115" s="41"/>
      <c r="E115" s="41"/>
      <c r="F115" s="42"/>
      <c r="G115" s="42"/>
      <c r="H115" s="138"/>
      <c r="I115" s="42"/>
      <c r="J115" s="42"/>
      <c r="K115" s="42"/>
      <c r="L115" s="42"/>
      <c r="M115" s="42"/>
      <c r="N115" s="42"/>
      <c r="O115" s="42"/>
      <c r="P115" s="42"/>
      <c r="Q115" s="42"/>
      <c r="R115" s="42"/>
      <c r="S115" s="42"/>
      <c r="T115" s="42"/>
      <c r="U115" s="42"/>
      <c r="V115" s="42"/>
      <c r="W115" s="42"/>
      <c r="X115" s="40"/>
      <c r="Y115" s="40"/>
      <c r="Z115" s="39"/>
      <c r="AA115" s="139"/>
      <c r="AB115" s="40"/>
      <c r="AC115" s="40"/>
      <c r="AD115" s="40"/>
      <c r="AE115" s="40"/>
      <c r="AF115" s="40"/>
      <c r="AG115" s="40"/>
      <c r="AH115" s="40"/>
      <c r="AI115" s="40"/>
      <c r="AJ115" s="122" t="s">
        <v>18</v>
      </c>
      <c r="AK115" s="121"/>
      <c r="AL115" s="121"/>
      <c r="AM115" s="121"/>
      <c r="AN115" s="121"/>
      <c r="AO115" s="121"/>
      <c r="AP115" s="40"/>
      <c r="AQ115" s="40"/>
      <c r="AR115" s="40"/>
      <c r="AS115" s="31"/>
      <c r="AT115" s="31"/>
      <c r="AU115" s="31"/>
      <c r="AV115" s="31"/>
      <c r="AW115" s="31"/>
      <c r="AX115" s="31"/>
      <c r="AY115" s="31"/>
      <c r="AZ115" s="31"/>
      <c r="BA115" s="31"/>
      <c r="BB115" s="31"/>
      <c r="BC115" s="31"/>
      <c r="BD115" s="31"/>
      <c r="BE115" s="133"/>
      <c r="BF115" s="133"/>
      <c r="BG115" s="133"/>
      <c r="BH115" s="133"/>
    </row>
    <row r="116" spans="1:60" s="31" customFormat="1" ht="25.5" hidden="1" customHeight="1" x14ac:dyDescent="0.15">
      <c r="A116" s="36"/>
      <c r="B116" s="37"/>
      <c r="C116" s="38"/>
      <c r="D116" s="38"/>
      <c r="E116" s="38"/>
      <c r="F116" s="39"/>
      <c r="G116" s="39"/>
      <c r="H116" s="39"/>
      <c r="I116" s="39"/>
      <c r="J116" s="39"/>
      <c r="K116" s="39"/>
      <c r="L116" s="39"/>
      <c r="M116" s="39"/>
      <c r="N116" s="39"/>
      <c r="O116" s="39"/>
      <c r="P116" s="39"/>
      <c r="Q116" s="39"/>
      <c r="R116" s="39"/>
      <c r="S116" s="39"/>
      <c r="T116" s="39"/>
      <c r="U116" s="39"/>
      <c r="V116" s="39"/>
      <c r="W116" s="139"/>
      <c r="X116" s="40"/>
      <c r="Y116" s="40"/>
      <c r="Z116" s="39"/>
      <c r="AA116" s="139"/>
      <c r="AB116" s="40"/>
      <c r="AC116" s="40"/>
      <c r="AD116" s="40"/>
      <c r="AE116" s="40"/>
      <c r="AF116" s="40"/>
      <c r="AG116" s="40"/>
      <c r="AH116" s="40"/>
      <c r="AI116" s="40"/>
      <c r="AJ116" s="121"/>
      <c r="AK116" s="121"/>
      <c r="AL116" s="121"/>
      <c r="AM116" s="121"/>
      <c r="AN116" s="121"/>
      <c r="AO116" s="121"/>
      <c r="AP116" s="40"/>
      <c r="AQ116" s="40"/>
      <c r="AR116" s="40"/>
      <c r="AW116" s="47" t="s">
        <v>19</v>
      </c>
      <c r="AZ116" s="31" t="s">
        <v>20</v>
      </c>
      <c r="BC116" s="31" t="s">
        <v>130</v>
      </c>
      <c r="BE116" s="133"/>
      <c r="BF116" s="133"/>
      <c r="BG116" s="133"/>
      <c r="BH116" s="133"/>
    </row>
    <row r="117" spans="1:60" s="48" customFormat="1" ht="25.5" hidden="1" customHeight="1" x14ac:dyDescent="0.15">
      <c r="A117" s="45"/>
      <c r="B117" s="46" t="s">
        <v>129</v>
      </c>
      <c r="C117" s="46"/>
      <c r="D117" s="46"/>
      <c r="E117" s="46"/>
      <c r="F117" s="46"/>
      <c r="G117" s="46"/>
      <c r="H117" s="46"/>
      <c r="I117" s="46"/>
      <c r="J117" s="46"/>
      <c r="K117" s="46"/>
      <c r="L117" s="46"/>
      <c r="M117" s="46"/>
      <c r="N117" s="46"/>
      <c r="O117" s="47"/>
      <c r="P117" s="46"/>
      <c r="Q117" s="46"/>
      <c r="R117" s="46"/>
      <c r="S117" s="46"/>
      <c r="T117" s="46"/>
      <c r="U117" s="12"/>
      <c r="V117" s="46"/>
      <c r="W117" s="46"/>
      <c r="X117" s="40"/>
      <c r="Y117" s="40"/>
      <c r="Z117" s="39"/>
      <c r="AA117" s="139"/>
      <c r="AB117" s="40"/>
      <c r="AC117" s="40"/>
      <c r="AD117" s="40"/>
      <c r="AE117" s="37" t="s">
        <v>21</v>
      </c>
      <c r="AF117" s="47"/>
      <c r="AG117" s="42"/>
      <c r="AH117" s="42"/>
      <c r="AI117" s="42"/>
      <c r="AJ117" s="123"/>
      <c r="AK117" s="123"/>
      <c r="AL117" s="123"/>
      <c r="AM117" s="123"/>
      <c r="AN117" s="121"/>
      <c r="AO117" s="121"/>
      <c r="AP117" s="40"/>
      <c r="AQ117" s="31"/>
      <c r="AR117" s="40"/>
      <c r="AS117" s="31"/>
      <c r="AT117" s="31"/>
      <c r="AU117" s="47"/>
      <c r="AV117" s="47"/>
      <c r="AW117" s="47" t="s">
        <v>22</v>
      </c>
      <c r="AX117" s="47"/>
      <c r="AY117" s="47"/>
      <c r="AZ117" s="31" t="s">
        <v>23</v>
      </c>
      <c r="BA117" s="47"/>
      <c r="BB117" s="31"/>
      <c r="BC117" s="31" t="s">
        <v>131</v>
      </c>
      <c r="BD117" s="47"/>
      <c r="BE117" s="133"/>
      <c r="BF117" s="134"/>
      <c r="BG117" s="134"/>
      <c r="BH117" s="134"/>
    </row>
    <row r="118" spans="1:60" ht="25.5" hidden="1" customHeight="1" x14ac:dyDescent="0.15">
      <c r="A118" s="36"/>
      <c r="B118" s="154" t="s">
        <v>135</v>
      </c>
      <c r="C118" s="155"/>
      <c r="D118" s="155"/>
      <c r="E118" s="156"/>
      <c r="F118" s="160" t="s">
        <v>9</v>
      </c>
      <c r="G118" s="160"/>
      <c r="H118" s="217"/>
      <c r="I118" s="217"/>
      <c r="J118" s="163" t="s">
        <v>10</v>
      </c>
      <c r="K118" s="163"/>
      <c r="L118" s="217"/>
      <c r="M118" s="217"/>
      <c r="N118" s="163" t="s">
        <v>11</v>
      </c>
      <c r="O118" s="165"/>
      <c r="P118" s="167" t="s">
        <v>12</v>
      </c>
      <c r="Q118" s="165"/>
      <c r="R118" s="186" t="s">
        <v>13</v>
      </c>
      <c r="S118" s="186"/>
      <c r="T118" s="219"/>
      <c r="U118" s="217"/>
      <c r="V118" s="163" t="s">
        <v>10</v>
      </c>
      <c r="W118" s="163"/>
      <c r="X118" s="217"/>
      <c r="Y118" s="217"/>
      <c r="Z118" s="163" t="s">
        <v>11</v>
      </c>
      <c r="AA118" s="165"/>
      <c r="AB118" s="40"/>
      <c r="AC118" s="40"/>
      <c r="AD118" s="40"/>
      <c r="AE118" s="196" t="s">
        <v>24</v>
      </c>
      <c r="AF118" s="163"/>
      <c r="AG118" s="163"/>
      <c r="AH118" s="163"/>
      <c r="AI118" s="165"/>
      <c r="AJ118" s="194">
        <f>ROUNDDOWN(AW123/60,0)</f>
        <v>0</v>
      </c>
      <c r="AK118" s="182"/>
      <c r="AL118" s="163" t="s">
        <v>10</v>
      </c>
      <c r="AM118" s="163"/>
      <c r="AN118" s="182">
        <f>AW123-AJ118*60</f>
        <v>0</v>
      </c>
      <c r="AO118" s="182"/>
      <c r="AP118" s="163" t="s">
        <v>11</v>
      </c>
      <c r="AQ118" s="165"/>
      <c r="AR118" s="40"/>
      <c r="AS118" s="49"/>
      <c r="AT118" s="49"/>
      <c r="AU118" s="31"/>
      <c r="AV118" s="177" t="s">
        <v>25</v>
      </c>
      <c r="AW118" s="176">
        <f>IF(AZ118&lt;=BC118,BC118,AW113)</f>
        <v>1200</v>
      </c>
      <c r="AX118" s="193"/>
      <c r="AY118" s="177" t="s">
        <v>26</v>
      </c>
      <c r="AZ118" s="176">
        <f>T118*60+X118</f>
        <v>0</v>
      </c>
      <c r="BA118" s="193"/>
      <c r="BB118" s="177" t="s">
        <v>27</v>
      </c>
      <c r="BC118" s="176">
        <f>IF(C126="☑",21*60,20*60)</f>
        <v>1200</v>
      </c>
      <c r="BD118" s="31"/>
      <c r="BE118" s="133"/>
      <c r="BF118" s="133"/>
      <c r="BG118" s="133"/>
      <c r="BH118" s="133"/>
    </row>
    <row r="119" spans="1:60" ht="35.25" hidden="1" customHeight="1" x14ac:dyDescent="0.15">
      <c r="A119" s="36"/>
      <c r="B119" s="157"/>
      <c r="C119" s="158"/>
      <c r="D119" s="158"/>
      <c r="E119" s="159"/>
      <c r="F119" s="160"/>
      <c r="G119" s="160"/>
      <c r="H119" s="218"/>
      <c r="I119" s="218"/>
      <c r="J119" s="164"/>
      <c r="K119" s="164"/>
      <c r="L119" s="218"/>
      <c r="M119" s="218"/>
      <c r="N119" s="164"/>
      <c r="O119" s="166"/>
      <c r="P119" s="168"/>
      <c r="Q119" s="166"/>
      <c r="R119" s="187"/>
      <c r="S119" s="187"/>
      <c r="T119" s="220"/>
      <c r="U119" s="218"/>
      <c r="V119" s="164"/>
      <c r="W119" s="164"/>
      <c r="X119" s="218"/>
      <c r="Y119" s="218"/>
      <c r="Z119" s="164"/>
      <c r="AA119" s="166"/>
      <c r="AB119" s="31"/>
      <c r="AC119" s="31"/>
      <c r="AD119" s="31"/>
      <c r="AE119" s="168"/>
      <c r="AF119" s="164"/>
      <c r="AG119" s="164"/>
      <c r="AH119" s="164"/>
      <c r="AI119" s="166"/>
      <c r="AJ119" s="195"/>
      <c r="AK119" s="183"/>
      <c r="AL119" s="164"/>
      <c r="AM119" s="164"/>
      <c r="AN119" s="183"/>
      <c r="AO119" s="183"/>
      <c r="AP119" s="164"/>
      <c r="AQ119" s="166"/>
      <c r="AR119" s="40"/>
      <c r="AS119" s="49"/>
      <c r="AT119" s="49"/>
      <c r="AU119" s="31"/>
      <c r="AV119" s="177"/>
      <c r="AW119" s="176"/>
      <c r="AX119" s="193"/>
      <c r="AY119" s="177"/>
      <c r="AZ119" s="176"/>
      <c r="BA119" s="193"/>
      <c r="BB119" s="177"/>
      <c r="BC119" s="176"/>
      <c r="BD119" s="31"/>
      <c r="BE119" s="133"/>
      <c r="BF119" s="133"/>
      <c r="BG119" s="133"/>
      <c r="BH119" s="133"/>
    </row>
    <row r="120" spans="1:60" ht="17.25" hidden="1" customHeight="1" x14ac:dyDescent="0.15">
      <c r="A120" s="50"/>
      <c r="B120" s="41"/>
      <c r="C120" s="41"/>
      <c r="D120" s="41"/>
      <c r="E120" s="41"/>
      <c r="F120" s="31"/>
      <c r="G120" s="41"/>
      <c r="H120" s="138"/>
      <c r="I120" s="41"/>
      <c r="J120" s="41"/>
      <c r="K120" s="41"/>
      <c r="L120" s="41"/>
      <c r="M120" s="41"/>
      <c r="N120" s="41"/>
      <c r="O120" s="41"/>
      <c r="P120" s="51"/>
      <c r="Q120" s="41"/>
      <c r="R120" s="41"/>
      <c r="S120" s="41"/>
      <c r="T120" s="41"/>
      <c r="U120" s="41"/>
      <c r="V120" s="41"/>
      <c r="W120" s="41"/>
      <c r="X120" s="40"/>
      <c r="Y120" s="40"/>
      <c r="Z120" s="39"/>
      <c r="AA120" s="31"/>
      <c r="AB120" s="31"/>
      <c r="AC120" s="31"/>
      <c r="AD120" s="31"/>
      <c r="AE120" s="31"/>
      <c r="AF120" s="31"/>
      <c r="AG120" s="31"/>
      <c r="AH120" s="31"/>
      <c r="AI120" s="31"/>
      <c r="AJ120" s="44" t="s">
        <v>18</v>
      </c>
      <c r="AK120" s="31"/>
      <c r="AL120" s="31"/>
      <c r="AM120" s="31"/>
      <c r="AN120" s="31"/>
      <c r="AO120" s="31"/>
      <c r="AP120" s="31"/>
      <c r="AQ120" s="31"/>
      <c r="AR120" s="31"/>
      <c r="AS120" s="31"/>
      <c r="AT120" s="31"/>
      <c r="AU120" s="31"/>
      <c r="AV120" s="31"/>
      <c r="AW120" s="31"/>
      <c r="AX120" s="31"/>
      <c r="AY120" s="31"/>
      <c r="AZ120" s="63" t="s">
        <v>28</v>
      </c>
      <c r="BA120" s="31"/>
      <c r="BB120" s="31"/>
      <c r="BC120" s="31"/>
      <c r="BD120" s="31"/>
      <c r="BE120" s="133"/>
      <c r="BF120" s="133"/>
      <c r="BG120" s="133"/>
      <c r="BH120" s="133"/>
    </row>
    <row r="121" spans="1:60" ht="25.5" hidden="1" customHeight="1" x14ac:dyDescent="0.2">
      <c r="A121" s="50"/>
      <c r="B121" s="31"/>
      <c r="C121" s="201" t="s">
        <v>134</v>
      </c>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3"/>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129" t="s">
        <v>29</v>
      </c>
      <c r="BA121" s="31"/>
      <c r="BB121" s="31"/>
      <c r="BC121" s="31"/>
      <c r="BD121" s="31"/>
      <c r="BE121" s="133"/>
      <c r="BF121" s="133"/>
      <c r="BG121" s="133"/>
      <c r="BH121" s="133"/>
    </row>
    <row r="122" spans="1:60" ht="25.5" hidden="1" customHeight="1" x14ac:dyDescent="0.15">
      <c r="A122" s="50"/>
      <c r="B122" s="31"/>
      <c r="C122" s="204"/>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6"/>
      <c r="AD122" s="31"/>
      <c r="AE122" s="37" t="s">
        <v>30</v>
      </c>
      <c r="AF122" s="31"/>
      <c r="AG122" s="31"/>
      <c r="AH122" s="31"/>
      <c r="AI122" s="31"/>
      <c r="AJ122" s="31"/>
      <c r="AK122" s="31"/>
      <c r="AL122" s="31"/>
      <c r="AM122" s="31"/>
      <c r="AN122" s="31"/>
      <c r="AO122" s="31"/>
      <c r="AP122" s="31"/>
      <c r="AQ122" s="31"/>
      <c r="AR122" s="31"/>
      <c r="AS122" s="31"/>
      <c r="AT122" s="31"/>
      <c r="AU122" s="31"/>
      <c r="AV122" s="31"/>
      <c r="AW122" s="31" t="s">
        <v>31</v>
      </c>
      <c r="AX122" s="31"/>
      <c r="AY122" s="31"/>
      <c r="AZ122" s="31" t="s">
        <v>32</v>
      </c>
      <c r="BA122" s="64"/>
      <c r="BB122" s="31"/>
      <c r="BC122" s="31"/>
      <c r="BD122" s="31"/>
      <c r="BE122" s="133"/>
      <c r="BF122" s="133"/>
      <c r="BG122" s="133"/>
      <c r="BH122" s="133"/>
    </row>
    <row r="123" spans="1:60" s="48" customFormat="1" ht="25.5" hidden="1" customHeight="1" x14ac:dyDescent="0.15">
      <c r="A123" s="50"/>
      <c r="B123" s="31"/>
      <c r="C123" s="204"/>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6"/>
      <c r="AC123" s="1"/>
      <c r="AD123" s="31"/>
      <c r="AE123" s="154" t="s">
        <v>33</v>
      </c>
      <c r="AF123" s="155"/>
      <c r="AG123" s="155"/>
      <c r="AH123" s="155"/>
      <c r="AI123" s="155"/>
      <c r="AJ123" s="155"/>
      <c r="AK123" s="156"/>
      <c r="AL123" s="207">
        <f>IF(AZ113=0,0,ROUNDUP(AW123/AZ113,3))</f>
        <v>0</v>
      </c>
      <c r="AM123" s="208"/>
      <c r="AN123" s="208"/>
      <c r="AO123" s="208"/>
      <c r="AP123" s="208"/>
      <c r="AQ123" s="209"/>
      <c r="AR123" s="31"/>
      <c r="AS123" s="31"/>
      <c r="AT123" s="31"/>
      <c r="AU123" s="47"/>
      <c r="AV123" s="177" t="s">
        <v>34</v>
      </c>
      <c r="AW123" s="213">
        <f>IF(AW113-AW118&gt;0,IF(AW113-AW118&gt;AZ113,AZ113,AW113-AW118),0)</f>
        <v>0</v>
      </c>
      <c r="AX123" s="214" t="s">
        <v>35</v>
      </c>
      <c r="AY123" s="214"/>
      <c r="AZ123" s="64"/>
      <c r="BA123" s="64"/>
      <c r="BB123" s="47"/>
      <c r="BC123" s="47"/>
      <c r="BD123" s="47"/>
      <c r="BE123" s="134"/>
      <c r="BF123" s="134"/>
      <c r="BG123" s="134"/>
      <c r="BH123" s="134"/>
    </row>
    <row r="124" spans="1:60" ht="35.25" hidden="1" customHeight="1" x14ac:dyDescent="0.15">
      <c r="A124" s="50"/>
      <c r="B124" s="31"/>
      <c r="C124" s="204"/>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6"/>
      <c r="AD124" s="31"/>
      <c r="AE124" s="157"/>
      <c r="AF124" s="158"/>
      <c r="AG124" s="158"/>
      <c r="AH124" s="158"/>
      <c r="AI124" s="158"/>
      <c r="AJ124" s="158"/>
      <c r="AK124" s="159"/>
      <c r="AL124" s="210"/>
      <c r="AM124" s="211"/>
      <c r="AN124" s="211"/>
      <c r="AO124" s="211"/>
      <c r="AP124" s="211"/>
      <c r="AQ124" s="212"/>
      <c r="AR124" s="31"/>
      <c r="AS124" s="31"/>
      <c r="AT124" s="31"/>
      <c r="AU124" s="177"/>
      <c r="AV124" s="177"/>
      <c r="AW124" s="213"/>
      <c r="AX124" s="214"/>
      <c r="AY124" s="214"/>
      <c r="AZ124" s="31"/>
      <c r="BA124" s="31"/>
      <c r="BB124" s="31"/>
      <c r="BC124" s="31"/>
      <c r="BD124" s="31"/>
      <c r="BE124" s="133"/>
      <c r="BF124" s="133"/>
      <c r="BG124" s="133"/>
      <c r="BH124" s="133"/>
    </row>
    <row r="125" spans="1:60" ht="25.5" hidden="1" customHeight="1" x14ac:dyDescent="0.15">
      <c r="A125" s="50"/>
      <c r="B125" s="31"/>
      <c r="C125" s="204"/>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6"/>
      <c r="AD125" s="31"/>
      <c r="AE125" s="31"/>
      <c r="AF125" s="31"/>
      <c r="AG125" s="31"/>
      <c r="AH125" s="31"/>
      <c r="AI125" s="31"/>
      <c r="AJ125" s="31"/>
      <c r="AK125" s="44" t="s">
        <v>18</v>
      </c>
      <c r="AL125" s="31"/>
      <c r="AM125" s="40"/>
      <c r="AN125" s="40"/>
      <c r="AO125" s="40"/>
      <c r="AP125" s="31"/>
      <c r="AQ125" s="31"/>
      <c r="AR125" s="31"/>
      <c r="AS125" s="31"/>
      <c r="AT125" s="31"/>
      <c r="AU125" s="177"/>
      <c r="AV125" s="31"/>
      <c r="AW125" s="31"/>
      <c r="AX125" s="31"/>
      <c r="AY125" s="31"/>
      <c r="AZ125" s="31"/>
      <c r="BA125" s="31"/>
      <c r="BB125" s="31"/>
      <c r="BC125" s="31"/>
      <c r="BD125" s="31"/>
      <c r="BE125" s="133"/>
      <c r="BF125" s="133"/>
      <c r="BG125" s="133"/>
      <c r="BH125" s="133"/>
    </row>
    <row r="126" spans="1:60" ht="25.5" hidden="1" customHeight="1" x14ac:dyDescent="0.15">
      <c r="A126" s="50"/>
      <c r="B126" s="31"/>
      <c r="C126" s="197" t="s">
        <v>132</v>
      </c>
      <c r="D126" s="198"/>
      <c r="E126" s="199" t="s">
        <v>133</v>
      </c>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200"/>
      <c r="AD126" s="31"/>
      <c r="AE126" s="31"/>
      <c r="AF126" s="31"/>
      <c r="AG126" s="31"/>
      <c r="AJ126" s="31"/>
      <c r="AK126" s="52" t="s">
        <v>36</v>
      </c>
      <c r="AL126" s="31"/>
      <c r="AM126" s="40"/>
      <c r="AN126" s="40"/>
      <c r="AO126" s="40"/>
      <c r="AP126" s="31"/>
      <c r="AQ126" s="31"/>
      <c r="AR126" s="31"/>
      <c r="AS126" s="31"/>
      <c r="AT126" s="31"/>
      <c r="AU126" s="31"/>
      <c r="AV126" s="31"/>
      <c r="AW126" s="31"/>
      <c r="AX126" s="31"/>
      <c r="AY126" s="31"/>
      <c r="AZ126" s="31"/>
      <c r="BA126" s="31"/>
      <c r="BB126" s="31"/>
      <c r="BC126" s="31"/>
      <c r="BD126" s="31"/>
      <c r="BE126" s="133"/>
      <c r="BF126" s="133"/>
      <c r="BG126" s="133"/>
      <c r="BH126" s="133"/>
    </row>
    <row r="127" spans="1:60" ht="17.25" hidden="1" customHeight="1" x14ac:dyDescent="0.15">
      <c r="A127" s="53"/>
      <c r="B127" s="54"/>
      <c r="C127" s="54"/>
      <c r="D127" s="54"/>
      <c r="E127" s="54"/>
      <c r="F127" s="55"/>
      <c r="G127" s="54"/>
      <c r="H127" s="54"/>
      <c r="I127" s="54"/>
      <c r="J127" s="54"/>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7"/>
      <c r="AL127" s="56"/>
      <c r="AM127" s="58"/>
      <c r="AN127" s="58"/>
      <c r="AO127" s="58"/>
      <c r="AP127" s="56"/>
      <c r="AQ127" s="56"/>
      <c r="AR127" s="56"/>
      <c r="AS127" s="56"/>
      <c r="AT127" s="31"/>
      <c r="AU127" s="31"/>
      <c r="AV127" s="31"/>
      <c r="AW127" s="31"/>
      <c r="AX127" s="31"/>
      <c r="AY127" s="31"/>
      <c r="AZ127" s="31"/>
      <c r="BA127" s="31"/>
      <c r="BB127" s="31"/>
      <c r="BC127" s="31"/>
      <c r="BD127" s="31"/>
      <c r="BE127" s="31"/>
      <c r="BF127" s="31"/>
    </row>
    <row r="128" spans="1:60" ht="25.5" hidden="1" customHeight="1" x14ac:dyDescent="0.15">
      <c r="A128" s="148" t="s">
        <v>44</v>
      </c>
      <c r="B128" s="149"/>
      <c r="C128" s="149"/>
      <c r="D128" s="149"/>
      <c r="E128" s="149"/>
      <c r="F128" s="149"/>
      <c r="G128" s="149"/>
      <c r="H128" s="149"/>
      <c r="I128" s="150"/>
      <c r="J128" s="30"/>
      <c r="K128" s="59" t="s">
        <v>40</v>
      </c>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30"/>
      <c r="AP128" s="30"/>
      <c r="AQ128" s="30"/>
      <c r="AR128" s="30"/>
      <c r="AS128" s="30"/>
      <c r="AT128" s="30"/>
      <c r="AU128" s="31"/>
      <c r="AV128" s="31" t="s">
        <v>4</v>
      </c>
      <c r="AW128" s="40"/>
      <c r="AX128" s="40"/>
      <c r="AY128" s="40"/>
      <c r="AZ128" s="40"/>
      <c r="BA128" s="31"/>
      <c r="BB128" s="40"/>
      <c r="BC128" s="40"/>
      <c r="BD128" s="40"/>
      <c r="BE128" s="40"/>
      <c r="BF128" s="40"/>
      <c r="BG128" s="9"/>
    </row>
    <row r="129" spans="1:60" ht="17.25" hidden="1" customHeight="1" x14ac:dyDescent="0.15">
      <c r="A129" s="151"/>
      <c r="B129" s="152"/>
      <c r="C129" s="152"/>
      <c r="D129" s="152"/>
      <c r="E129" s="152"/>
      <c r="F129" s="152"/>
      <c r="G129" s="152"/>
      <c r="H129" s="152"/>
      <c r="I129" s="153"/>
      <c r="J129" s="32"/>
      <c r="K129" s="32"/>
      <c r="L129" s="32"/>
      <c r="M129" s="32"/>
      <c r="N129" s="32"/>
      <c r="O129" s="32"/>
      <c r="P129" s="32"/>
      <c r="Q129" s="32"/>
      <c r="R129" s="32"/>
      <c r="S129" s="32"/>
      <c r="T129" s="32"/>
      <c r="U129" s="32"/>
      <c r="V129" s="32"/>
      <c r="W129" s="32"/>
      <c r="X129" s="33"/>
      <c r="Y129" s="33"/>
      <c r="Z129" s="33"/>
      <c r="AA129" s="33"/>
      <c r="AB129" s="33"/>
      <c r="AC129" s="33"/>
      <c r="AD129" s="33"/>
      <c r="AE129" s="34"/>
      <c r="AF129" s="33"/>
      <c r="AG129" s="33"/>
      <c r="AH129" s="33"/>
      <c r="AI129" s="33"/>
      <c r="AJ129" s="33"/>
      <c r="AK129" s="33"/>
      <c r="AL129" s="33"/>
      <c r="AM129" s="33"/>
      <c r="AN129" s="33"/>
      <c r="AO129" s="33"/>
      <c r="AP129" s="35"/>
      <c r="AQ129" s="35"/>
      <c r="AR129" s="35"/>
      <c r="AS129" s="35"/>
      <c r="AT129" s="31"/>
      <c r="AU129" s="31"/>
      <c r="AV129" s="31"/>
      <c r="AW129" s="31"/>
      <c r="AX129" s="31"/>
      <c r="AY129" s="31"/>
      <c r="AZ129" s="31"/>
      <c r="BA129" s="31"/>
      <c r="BB129" s="31"/>
      <c r="BC129" s="31"/>
      <c r="BD129" s="31"/>
      <c r="BE129" s="31"/>
      <c r="BF129" s="31"/>
      <c r="BG129" s="31"/>
    </row>
    <row r="130" spans="1:60" ht="28.5" hidden="1" customHeight="1" x14ac:dyDescent="0.15">
      <c r="A130" s="36"/>
      <c r="B130" s="37" t="s">
        <v>5</v>
      </c>
      <c r="C130" s="38"/>
      <c r="D130" s="38"/>
      <c r="E130" s="38"/>
      <c r="F130" s="31"/>
      <c r="G130" s="39"/>
      <c r="H130" s="31"/>
      <c r="I130" s="39"/>
      <c r="J130" s="39"/>
      <c r="K130" s="39"/>
      <c r="L130" s="39"/>
      <c r="M130" s="39"/>
      <c r="N130" s="39"/>
      <c r="O130" s="39"/>
      <c r="P130" s="39"/>
      <c r="Q130" s="39"/>
      <c r="R130" s="39"/>
      <c r="S130" s="39"/>
      <c r="T130" s="39"/>
      <c r="U130" s="39"/>
      <c r="V130" s="39"/>
      <c r="W130" s="39"/>
      <c r="X130" s="39"/>
      <c r="Y130" s="39"/>
      <c r="Z130" s="39"/>
      <c r="AA130" s="139"/>
      <c r="AB130" s="40"/>
      <c r="AC130" s="40"/>
      <c r="AD130" s="40"/>
      <c r="AE130" s="37" t="s">
        <v>6</v>
      </c>
      <c r="AF130" s="40"/>
      <c r="AG130" s="40"/>
      <c r="AH130" s="40"/>
      <c r="AI130" s="40"/>
      <c r="AJ130" s="40"/>
      <c r="AK130" s="40"/>
      <c r="AL130" s="40"/>
      <c r="AM130" s="40"/>
      <c r="AN130" s="40"/>
      <c r="AO130" s="40"/>
      <c r="AP130" s="40"/>
      <c r="AQ130" s="40"/>
      <c r="AR130" s="40"/>
      <c r="AS130" s="40"/>
      <c r="AT130" s="40"/>
      <c r="AU130" s="31"/>
      <c r="AV130" s="31"/>
      <c r="AW130" s="31" t="s">
        <v>7</v>
      </c>
      <c r="AX130" s="31"/>
      <c r="AY130" s="31"/>
      <c r="AZ130" s="31" t="s">
        <v>8</v>
      </c>
      <c r="BA130" s="31"/>
      <c r="BB130" s="31"/>
      <c r="BC130" s="31"/>
      <c r="BD130" s="31"/>
      <c r="BE130" s="133"/>
      <c r="BF130" s="133"/>
      <c r="BG130" s="133"/>
      <c r="BH130" s="133"/>
    </row>
    <row r="131" spans="1:60" ht="25.5" hidden="1" customHeight="1" x14ac:dyDescent="0.15">
      <c r="A131" s="36"/>
      <c r="B131" s="154" t="s">
        <v>135</v>
      </c>
      <c r="C131" s="155"/>
      <c r="D131" s="155"/>
      <c r="E131" s="156"/>
      <c r="F131" s="160" t="s">
        <v>9</v>
      </c>
      <c r="G131" s="160"/>
      <c r="H131" s="217"/>
      <c r="I131" s="217"/>
      <c r="J131" s="163" t="s">
        <v>10</v>
      </c>
      <c r="K131" s="163"/>
      <c r="L131" s="217"/>
      <c r="M131" s="217"/>
      <c r="N131" s="163" t="s">
        <v>11</v>
      </c>
      <c r="O131" s="165"/>
      <c r="P131" s="167" t="s">
        <v>12</v>
      </c>
      <c r="Q131" s="165"/>
      <c r="R131" s="186" t="s">
        <v>13</v>
      </c>
      <c r="S131" s="186"/>
      <c r="T131" s="217"/>
      <c r="U131" s="217"/>
      <c r="V131" s="163" t="s">
        <v>10</v>
      </c>
      <c r="W131" s="163"/>
      <c r="X131" s="217"/>
      <c r="Y131" s="217"/>
      <c r="Z131" s="163" t="s">
        <v>11</v>
      </c>
      <c r="AA131" s="165"/>
      <c r="AB131" s="31"/>
      <c r="AC131" s="31"/>
      <c r="AD131" s="31"/>
      <c r="AE131" s="154" t="s">
        <v>14</v>
      </c>
      <c r="AF131" s="188"/>
      <c r="AG131" s="188"/>
      <c r="AH131" s="188"/>
      <c r="AI131" s="189"/>
      <c r="AJ131" s="182">
        <f>ROUNDDOWN(AZ131/60,0)</f>
        <v>0</v>
      </c>
      <c r="AK131" s="182"/>
      <c r="AL131" s="184" t="s">
        <v>15</v>
      </c>
      <c r="AM131" s="184"/>
      <c r="AN131" s="182">
        <f>AZ131-AJ131*60</f>
        <v>0</v>
      </c>
      <c r="AO131" s="182"/>
      <c r="AP131" s="163" t="s">
        <v>11</v>
      </c>
      <c r="AQ131" s="165"/>
      <c r="AR131" s="40"/>
      <c r="AS131" s="31"/>
      <c r="AT131" s="31"/>
      <c r="AU131" s="177"/>
      <c r="AV131" s="177" t="s">
        <v>16</v>
      </c>
      <c r="AW131" s="176">
        <f>T131*60+X131</f>
        <v>0</v>
      </c>
      <c r="AX131" s="31"/>
      <c r="AY131" s="177" t="s">
        <v>17</v>
      </c>
      <c r="AZ131" s="176">
        <f>(T131*60+X131)-(H131*60+L131)</f>
        <v>0</v>
      </c>
      <c r="BA131" s="31"/>
      <c r="BB131" s="31"/>
      <c r="BC131" s="31"/>
      <c r="BD131" s="31"/>
      <c r="BE131" s="133"/>
      <c r="BF131" s="133"/>
      <c r="BG131" s="133"/>
      <c r="BH131" s="133"/>
    </row>
    <row r="132" spans="1:60" ht="35.25" hidden="1" customHeight="1" x14ac:dyDescent="0.15">
      <c r="A132" s="36"/>
      <c r="B132" s="157"/>
      <c r="C132" s="158"/>
      <c r="D132" s="158"/>
      <c r="E132" s="159"/>
      <c r="F132" s="160"/>
      <c r="G132" s="160"/>
      <c r="H132" s="218"/>
      <c r="I132" s="218"/>
      <c r="J132" s="164"/>
      <c r="K132" s="164"/>
      <c r="L132" s="218"/>
      <c r="M132" s="218"/>
      <c r="N132" s="164"/>
      <c r="O132" s="166"/>
      <c r="P132" s="168"/>
      <c r="Q132" s="166"/>
      <c r="R132" s="187"/>
      <c r="S132" s="187"/>
      <c r="T132" s="218"/>
      <c r="U132" s="218"/>
      <c r="V132" s="164"/>
      <c r="W132" s="164"/>
      <c r="X132" s="218"/>
      <c r="Y132" s="218"/>
      <c r="Z132" s="164"/>
      <c r="AA132" s="166"/>
      <c r="AB132" s="31"/>
      <c r="AC132" s="31"/>
      <c r="AD132" s="31"/>
      <c r="AE132" s="190"/>
      <c r="AF132" s="191"/>
      <c r="AG132" s="191"/>
      <c r="AH132" s="191"/>
      <c r="AI132" s="192"/>
      <c r="AJ132" s="183"/>
      <c r="AK132" s="183"/>
      <c r="AL132" s="185"/>
      <c r="AM132" s="185"/>
      <c r="AN132" s="183"/>
      <c r="AO132" s="183"/>
      <c r="AP132" s="164"/>
      <c r="AQ132" s="166"/>
      <c r="AR132" s="40"/>
      <c r="AS132" s="31"/>
      <c r="AT132" s="31"/>
      <c r="AU132" s="177"/>
      <c r="AV132" s="177"/>
      <c r="AW132" s="176"/>
      <c r="AX132" s="31"/>
      <c r="AY132" s="177"/>
      <c r="AZ132" s="176"/>
      <c r="BA132" s="31"/>
      <c r="BB132" s="31"/>
      <c r="BC132" s="31"/>
      <c r="BD132" s="31"/>
      <c r="BE132" s="133"/>
      <c r="BF132" s="133"/>
      <c r="BG132" s="133"/>
      <c r="BH132" s="133"/>
    </row>
    <row r="133" spans="1:60" ht="17.25" hidden="1" customHeight="1" x14ac:dyDescent="0.15">
      <c r="A133" s="36"/>
      <c r="B133" s="41"/>
      <c r="C133" s="41"/>
      <c r="D133" s="41"/>
      <c r="E133" s="41"/>
      <c r="F133" s="42"/>
      <c r="G133" s="42"/>
      <c r="H133" s="138"/>
      <c r="I133" s="42"/>
      <c r="J133" s="42"/>
      <c r="K133" s="42"/>
      <c r="L133" s="42"/>
      <c r="M133" s="42"/>
      <c r="N133" s="42"/>
      <c r="O133" s="42"/>
      <c r="P133" s="42"/>
      <c r="Q133" s="42"/>
      <c r="R133" s="42"/>
      <c r="S133" s="42"/>
      <c r="T133" s="42"/>
      <c r="U133" s="42"/>
      <c r="V133" s="42"/>
      <c r="W133" s="42"/>
      <c r="X133" s="40"/>
      <c r="Y133" s="40"/>
      <c r="Z133" s="39"/>
      <c r="AA133" s="139"/>
      <c r="AB133" s="40"/>
      <c r="AC133" s="40"/>
      <c r="AD133" s="40"/>
      <c r="AE133" s="40"/>
      <c r="AF133" s="40"/>
      <c r="AG133" s="40"/>
      <c r="AH133" s="40"/>
      <c r="AI133" s="40"/>
      <c r="AJ133" s="122" t="s">
        <v>18</v>
      </c>
      <c r="AK133" s="121"/>
      <c r="AL133" s="121"/>
      <c r="AM133" s="121"/>
      <c r="AN133" s="121"/>
      <c r="AO133" s="121"/>
      <c r="AP133" s="40"/>
      <c r="AQ133" s="40"/>
      <c r="AR133" s="40"/>
      <c r="AS133" s="31"/>
      <c r="AT133" s="31"/>
      <c r="AU133" s="31"/>
      <c r="AV133" s="31"/>
      <c r="AW133" s="31"/>
      <c r="AX133" s="31"/>
      <c r="AY133" s="31"/>
      <c r="AZ133" s="31"/>
      <c r="BA133" s="31"/>
      <c r="BB133" s="31"/>
      <c r="BC133" s="31"/>
      <c r="BD133" s="31"/>
      <c r="BE133" s="133"/>
      <c r="BF133" s="133"/>
      <c r="BG133" s="133"/>
      <c r="BH133" s="133"/>
    </row>
    <row r="134" spans="1:60" s="31" customFormat="1" ht="25.5" hidden="1" customHeight="1" x14ac:dyDescent="0.15">
      <c r="A134" s="36"/>
      <c r="B134" s="37"/>
      <c r="C134" s="38"/>
      <c r="D134" s="38"/>
      <c r="E134" s="38"/>
      <c r="F134" s="39"/>
      <c r="G134" s="39"/>
      <c r="H134" s="39"/>
      <c r="I134" s="39"/>
      <c r="J134" s="39"/>
      <c r="K134" s="39"/>
      <c r="L134" s="39"/>
      <c r="M134" s="39"/>
      <c r="N134" s="39"/>
      <c r="O134" s="39"/>
      <c r="P134" s="39"/>
      <c r="Q134" s="39"/>
      <c r="R134" s="39"/>
      <c r="S134" s="39"/>
      <c r="T134" s="39"/>
      <c r="U134" s="39"/>
      <c r="V134" s="39"/>
      <c r="W134" s="139"/>
      <c r="X134" s="40"/>
      <c r="Y134" s="40"/>
      <c r="Z134" s="39"/>
      <c r="AA134" s="139"/>
      <c r="AB134" s="40"/>
      <c r="AC134" s="40"/>
      <c r="AD134" s="40"/>
      <c r="AE134" s="40"/>
      <c r="AF134" s="40"/>
      <c r="AG134" s="40"/>
      <c r="AH134" s="40"/>
      <c r="AI134" s="40"/>
      <c r="AJ134" s="121"/>
      <c r="AK134" s="121"/>
      <c r="AL134" s="121"/>
      <c r="AM134" s="121"/>
      <c r="AN134" s="121"/>
      <c r="AO134" s="121"/>
      <c r="AP134" s="40"/>
      <c r="AQ134" s="40"/>
      <c r="AR134" s="40"/>
      <c r="AW134" s="47" t="s">
        <v>19</v>
      </c>
      <c r="AZ134" s="31" t="s">
        <v>20</v>
      </c>
      <c r="BC134" s="31" t="s">
        <v>130</v>
      </c>
      <c r="BE134" s="133"/>
      <c r="BF134" s="133"/>
      <c r="BG134" s="133"/>
      <c r="BH134" s="133"/>
    </row>
    <row r="135" spans="1:60" s="48" customFormat="1" ht="25.5" hidden="1" customHeight="1" x14ac:dyDescent="0.15">
      <c r="A135" s="45"/>
      <c r="B135" s="46" t="s">
        <v>129</v>
      </c>
      <c r="C135" s="46"/>
      <c r="D135" s="46"/>
      <c r="E135" s="46"/>
      <c r="F135" s="46"/>
      <c r="G135" s="46"/>
      <c r="H135" s="46"/>
      <c r="I135" s="46"/>
      <c r="J135" s="46"/>
      <c r="K135" s="46"/>
      <c r="L135" s="46"/>
      <c r="M135" s="46"/>
      <c r="N135" s="46"/>
      <c r="O135" s="47"/>
      <c r="P135" s="46"/>
      <c r="Q135" s="46"/>
      <c r="R135" s="46"/>
      <c r="S135" s="46"/>
      <c r="T135" s="46"/>
      <c r="U135" s="12"/>
      <c r="V135" s="46"/>
      <c r="W135" s="46"/>
      <c r="X135" s="40"/>
      <c r="Y135" s="40"/>
      <c r="Z135" s="39"/>
      <c r="AA135" s="139"/>
      <c r="AB135" s="40"/>
      <c r="AC135" s="40"/>
      <c r="AD135" s="40"/>
      <c r="AE135" s="37" t="s">
        <v>21</v>
      </c>
      <c r="AF135" s="47"/>
      <c r="AG135" s="42"/>
      <c r="AH135" s="42"/>
      <c r="AI135" s="42"/>
      <c r="AJ135" s="123"/>
      <c r="AK135" s="123"/>
      <c r="AL135" s="123"/>
      <c r="AM135" s="123"/>
      <c r="AN135" s="121"/>
      <c r="AO135" s="121"/>
      <c r="AP135" s="40"/>
      <c r="AQ135" s="31"/>
      <c r="AR135" s="40"/>
      <c r="AS135" s="31"/>
      <c r="AT135" s="31"/>
      <c r="AU135" s="47"/>
      <c r="AV135" s="47"/>
      <c r="AW135" s="47" t="s">
        <v>22</v>
      </c>
      <c r="AX135" s="47"/>
      <c r="AY135" s="47"/>
      <c r="AZ135" s="31" t="s">
        <v>23</v>
      </c>
      <c r="BA135" s="47"/>
      <c r="BB135" s="31"/>
      <c r="BC135" s="31" t="s">
        <v>131</v>
      </c>
      <c r="BD135" s="47"/>
      <c r="BE135" s="133"/>
      <c r="BF135" s="134"/>
      <c r="BG135" s="134"/>
      <c r="BH135" s="134"/>
    </row>
    <row r="136" spans="1:60" ht="25.5" hidden="1" customHeight="1" x14ac:dyDescent="0.15">
      <c r="A136" s="36"/>
      <c r="B136" s="154" t="s">
        <v>135</v>
      </c>
      <c r="C136" s="155"/>
      <c r="D136" s="155"/>
      <c r="E136" s="156"/>
      <c r="F136" s="160" t="s">
        <v>9</v>
      </c>
      <c r="G136" s="160"/>
      <c r="H136" s="217"/>
      <c r="I136" s="217"/>
      <c r="J136" s="163" t="s">
        <v>10</v>
      </c>
      <c r="K136" s="163"/>
      <c r="L136" s="217"/>
      <c r="M136" s="217"/>
      <c r="N136" s="163" t="s">
        <v>11</v>
      </c>
      <c r="O136" s="165"/>
      <c r="P136" s="167" t="s">
        <v>12</v>
      </c>
      <c r="Q136" s="165"/>
      <c r="R136" s="186" t="s">
        <v>13</v>
      </c>
      <c r="S136" s="186"/>
      <c r="T136" s="219"/>
      <c r="U136" s="217"/>
      <c r="V136" s="163" t="s">
        <v>10</v>
      </c>
      <c r="W136" s="163"/>
      <c r="X136" s="217"/>
      <c r="Y136" s="217"/>
      <c r="Z136" s="163" t="s">
        <v>11</v>
      </c>
      <c r="AA136" s="165"/>
      <c r="AB136" s="40"/>
      <c r="AC136" s="40"/>
      <c r="AD136" s="40"/>
      <c r="AE136" s="196" t="s">
        <v>24</v>
      </c>
      <c r="AF136" s="163"/>
      <c r="AG136" s="163"/>
      <c r="AH136" s="163"/>
      <c r="AI136" s="165"/>
      <c r="AJ136" s="194">
        <f>ROUNDDOWN(AW141/60,0)</f>
        <v>0</v>
      </c>
      <c r="AK136" s="182"/>
      <c r="AL136" s="163" t="s">
        <v>10</v>
      </c>
      <c r="AM136" s="163"/>
      <c r="AN136" s="182">
        <f>AW141-AJ136*60</f>
        <v>0</v>
      </c>
      <c r="AO136" s="182"/>
      <c r="AP136" s="163" t="s">
        <v>11</v>
      </c>
      <c r="AQ136" s="165"/>
      <c r="AR136" s="40"/>
      <c r="AS136" s="49"/>
      <c r="AT136" s="49"/>
      <c r="AU136" s="31"/>
      <c r="AV136" s="177" t="s">
        <v>25</v>
      </c>
      <c r="AW136" s="176">
        <f>IF(AZ136&lt;=BC136,BC136,AW131)</f>
        <v>1200</v>
      </c>
      <c r="AX136" s="193"/>
      <c r="AY136" s="177" t="s">
        <v>26</v>
      </c>
      <c r="AZ136" s="176">
        <f>T136*60+X136</f>
        <v>0</v>
      </c>
      <c r="BA136" s="193"/>
      <c r="BB136" s="177" t="s">
        <v>27</v>
      </c>
      <c r="BC136" s="176">
        <f>IF(C144="☑",21*60,20*60)</f>
        <v>1200</v>
      </c>
      <c r="BD136" s="31"/>
      <c r="BE136" s="133"/>
      <c r="BF136" s="133"/>
      <c r="BG136" s="133"/>
      <c r="BH136" s="133"/>
    </row>
    <row r="137" spans="1:60" ht="35.25" hidden="1" customHeight="1" x14ac:dyDescent="0.15">
      <c r="A137" s="36"/>
      <c r="B137" s="157"/>
      <c r="C137" s="158"/>
      <c r="D137" s="158"/>
      <c r="E137" s="159"/>
      <c r="F137" s="160"/>
      <c r="G137" s="160"/>
      <c r="H137" s="218"/>
      <c r="I137" s="218"/>
      <c r="J137" s="164"/>
      <c r="K137" s="164"/>
      <c r="L137" s="218"/>
      <c r="M137" s="218"/>
      <c r="N137" s="164"/>
      <c r="O137" s="166"/>
      <c r="P137" s="168"/>
      <c r="Q137" s="166"/>
      <c r="R137" s="187"/>
      <c r="S137" s="187"/>
      <c r="T137" s="220"/>
      <c r="U137" s="218"/>
      <c r="V137" s="164"/>
      <c r="W137" s="164"/>
      <c r="X137" s="218"/>
      <c r="Y137" s="218"/>
      <c r="Z137" s="164"/>
      <c r="AA137" s="166"/>
      <c r="AB137" s="31"/>
      <c r="AC137" s="31"/>
      <c r="AD137" s="31"/>
      <c r="AE137" s="168"/>
      <c r="AF137" s="164"/>
      <c r="AG137" s="164"/>
      <c r="AH137" s="164"/>
      <c r="AI137" s="166"/>
      <c r="AJ137" s="195"/>
      <c r="AK137" s="183"/>
      <c r="AL137" s="164"/>
      <c r="AM137" s="164"/>
      <c r="AN137" s="183"/>
      <c r="AO137" s="183"/>
      <c r="AP137" s="164"/>
      <c r="AQ137" s="166"/>
      <c r="AR137" s="40"/>
      <c r="AS137" s="49"/>
      <c r="AT137" s="49"/>
      <c r="AU137" s="31"/>
      <c r="AV137" s="177"/>
      <c r="AW137" s="176"/>
      <c r="AX137" s="193"/>
      <c r="AY137" s="177"/>
      <c r="AZ137" s="176"/>
      <c r="BA137" s="193"/>
      <c r="BB137" s="177"/>
      <c r="BC137" s="176"/>
      <c r="BD137" s="31"/>
      <c r="BE137" s="133"/>
      <c r="BF137" s="133"/>
      <c r="BG137" s="133"/>
      <c r="BH137" s="133"/>
    </row>
    <row r="138" spans="1:60" ht="17.25" hidden="1" customHeight="1" x14ac:dyDescent="0.15">
      <c r="A138" s="50"/>
      <c r="B138" s="41"/>
      <c r="C138" s="41"/>
      <c r="D138" s="41"/>
      <c r="E138" s="41"/>
      <c r="F138" s="31"/>
      <c r="G138" s="41"/>
      <c r="H138" s="138"/>
      <c r="I138" s="41"/>
      <c r="J138" s="41"/>
      <c r="K138" s="41"/>
      <c r="L138" s="41"/>
      <c r="M138" s="41"/>
      <c r="N138" s="41"/>
      <c r="O138" s="41"/>
      <c r="P138" s="51"/>
      <c r="Q138" s="41"/>
      <c r="R138" s="41"/>
      <c r="S138" s="41"/>
      <c r="T138" s="41"/>
      <c r="U138" s="41"/>
      <c r="V138" s="41"/>
      <c r="W138" s="41"/>
      <c r="X138" s="40"/>
      <c r="Y138" s="40"/>
      <c r="Z138" s="39"/>
      <c r="AA138" s="31"/>
      <c r="AB138" s="31"/>
      <c r="AC138" s="31"/>
      <c r="AD138" s="31"/>
      <c r="AE138" s="31"/>
      <c r="AF138" s="31"/>
      <c r="AG138" s="31"/>
      <c r="AH138" s="31"/>
      <c r="AI138" s="31"/>
      <c r="AJ138" s="44" t="s">
        <v>18</v>
      </c>
      <c r="AK138" s="31"/>
      <c r="AL138" s="31"/>
      <c r="AM138" s="31"/>
      <c r="AN138" s="31"/>
      <c r="AO138" s="31"/>
      <c r="AP138" s="31"/>
      <c r="AQ138" s="31"/>
      <c r="AR138" s="31"/>
      <c r="AS138" s="31"/>
      <c r="AT138" s="31"/>
      <c r="AU138" s="31"/>
      <c r="AV138" s="31"/>
      <c r="AW138" s="31"/>
      <c r="AX138" s="31"/>
      <c r="AY138" s="31"/>
      <c r="AZ138" s="63" t="s">
        <v>28</v>
      </c>
      <c r="BA138" s="31"/>
      <c r="BB138" s="31"/>
      <c r="BC138" s="31"/>
      <c r="BD138" s="31"/>
      <c r="BE138" s="133"/>
      <c r="BF138" s="133"/>
      <c r="BG138" s="133"/>
      <c r="BH138" s="133"/>
    </row>
    <row r="139" spans="1:60" ht="25.5" hidden="1" customHeight="1" x14ac:dyDescent="0.2">
      <c r="A139" s="50"/>
      <c r="B139" s="31"/>
      <c r="C139" s="201" t="s">
        <v>134</v>
      </c>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c r="AA139" s="202"/>
      <c r="AB139" s="203"/>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129" t="s">
        <v>29</v>
      </c>
      <c r="BA139" s="31"/>
      <c r="BB139" s="31"/>
      <c r="BC139" s="31"/>
      <c r="BD139" s="31"/>
      <c r="BE139" s="133"/>
      <c r="BF139" s="133"/>
      <c r="BG139" s="133"/>
      <c r="BH139" s="133"/>
    </row>
    <row r="140" spans="1:60" ht="25.5" hidden="1" customHeight="1" x14ac:dyDescent="0.15">
      <c r="A140" s="50"/>
      <c r="B140" s="31"/>
      <c r="C140" s="204"/>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6"/>
      <c r="AD140" s="31"/>
      <c r="AE140" s="37" t="s">
        <v>30</v>
      </c>
      <c r="AF140" s="31"/>
      <c r="AG140" s="31"/>
      <c r="AH140" s="31"/>
      <c r="AI140" s="31"/>
      <c r="AJ140" s="31"/>
      <c r="AK140" s="31"/>
      <c r="AL140" s="31"/>
      <c r="AM140" s="31"/>
      <c r="AN140" s="31"/>
      <c r="AO140" s="31"/>
      <c r="AP140" s="31"/>
      <c r="AQ140" s="31"/>
      <c r="AR140" s="31"/>
      <c r="AS140" s="31"/>
      <c r="AT140" s="31"/>
      <c r="AU140" s="31"/>
      <c r="AV140" s="31"/>
      <c r="AW140" s="31" t="s">
        <v>31</v>
      </c>
      <c r="AX140" s="31"/>
      <c r="AY140" s="31"/>
      <c r="AZ140" s="31" t="s">
        <v>32</v>
      </c>
      <c r="BA140" s="64"/>
      <c r="BB140" s="31"/>
      <c r="BC140" s="31"/>
      <c r="BD140" s="31"/>
      <c r="BE140" s="133"/>
      <c r="BF140" s="133"/>
      <c r="BG140" s="133"/>
      <c r="BH140" s="133"/>
    </row>
    <row r="141" spans="1:60" s="48" customFormat="1" ht="25.5" hidden="1" customHeight="1" x14ac:dyDescent="0.15">
      <c r="A141" s="50"/>
      <c r="B141" s="31"/>
      <c r="C141" s="204"/>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6"/>
      <c r="AC141" s="1"/>
      <c r="AD141" s="31"/>
      <c r="AE141" s="154" t="s">
        <v>33</v>
      </c>
      <c r="AF141" s="155"/>
      <c r="AG141" s="155"/>
      <c r="AH141" s="155"/>
      <c r="AI141" s="155"/>
      <c r="AJ141" s="155"/>
      <c r="AK141" s="156"/>
      <c r="AL141" s="207">
        <f>IF(AZ131=0,0,ROUNDUP(AW141/AZ131,3))</f>
        <v>0</v>
      </c>
      <c r="AM141" s="208"/>
      <c r="AN141" s="208"/>
      <c r="AO141" s="208"/>
      <c r="AP141" s="208"/>
      <c r="AQ141" s="209"/>
      <c r="AR141" s="31"/>
      <c r="AS141" s="31"/>
      <c r="AT141" s="31"/>
      <c r="AU141" s="47"/>
      <c r="AV141" s="177" t="s">
        <v>34</v>
      </c>
      <c r="AW141" s="213">
        <f>IF(AW131-AW136&gt;0,IF(AW131-AW136&gt;AZ131,AZ131,AW131-AW136),0)</f>
        <v>0</v>
      </c>
      <c r="AX141" s="214" t="s">
        <v>35</v>
      </c>
      <c r="AY141" s="214"/>
      <c r="AZ141" s="64"/>
      <c r="BA141" s="64"/>
      <c r="BB141" s="47"/>
      <c r="BC141" s="47"/>
      <c r="BD141" s="47"/>
      <c r="BE141" s="134"/>
      <c r="BF141" s="134"/>
      <c r="BG141" s="134"/>
      <c r="BH141" s="134"/>
    </row>
    <row r="142" spans="1:60" ht="35.25" hidden="1" customHeight="1" x14ac:dyDescent="0.15">
      <c r="A142" s="50"/>
      <c r="B142" s="31"/>
      <c r="C142" s="204"/>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6"/>
      <c r="AD142" s="31"/>
      <c r="AE142" s="157"/>
      <c r="AF142" s="158"/>
      <c r="AG142" s="158"/>
      <c r="AH142" s="158"/>
      <c r="AI142" s="158"/>
      <c r="AJ142" s="158"/>
      <c r="AK142" s="159"/>
      <c r="AL142" s="210"/>
      <c r="AM142" s="211"/>
      <c r="AN142" s="211"/>
      <c r="AO142" s="211"/>
      <c r="AP142" s="211"/>
      <c r="AQ142" s="212"/>
      <c r="AR142" s="31"/>
      <c r="AS142" s="31"/>
      <c r="AT142" s="31"/>
      <c r="AU142" s="177"/>
      <c r="AV142" s="177"/>
      <c r="AW142" s="213"/>
      <c r="AX142" s="214"/>
      <c r="AY142" s="214"/>
      <c r="AZ142" s="31"/>
      <c r="BA142" s="31"/>
      <c r="BB142" s="31"/>
      <c r="BC142" s="31"/>
      <c r="BD142" s="31"/>
      <c r="BE142" s="133"/>
      <c r="BF142" s="133"/>
      <c r="BG142" s="133"/>
      <c r="BH142" s="133"/>
    </row>
    <row r="143" spans="1:60" ht="25.5" hidden="1" customHeight="1" x14ac:dyDescent="0.15">
      <c r="A143" s="50"/>
      <c r="B143" s="31"/>
      <c r="C143" s="204"/>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6"/>
      <c r="AD143" s="31"/>
      <c r="AE143" s="31"/>
      <c r="AF143" s="31"/>
      <c r="AG143" s="31"/>
      <c r="AH143" s="31"/>
      <c r="AI143" s="31"/>
      <c r="AJ143" s="31"/>
      <c r="AK143" s="44" t="s">
        <v>18</v>
      </c>
      <c r="AL143" s="31"/>
      <c r="AM143" s="40"/>
      <c r="AN143" s="40"/>
      <c r="AO143" s="40"/>
      <c r="AP143" s="31"/>
      <c r="AQ143" s="31"/>
      <c r="AR143" s="31"/>
      <c r="AS143" s="31"/>
      <c r="AT143" s="31"/>
      <c r="AU143" s="177"/>
      <c r="AV143" s="31"/>
      <c r="AW143" s="31"/>
      <c r="AX143" s="31"/>
      <c r="AY143" s="31"/>
      <c r="AZ143" s="31"/>
      <c r="BA143" s="31"/>
      <c r="BB143" s="31"/>
      <c r="BC143" s="31"/>
      <c r="BD143" s="31"/>
      <c r="BE143" s="133"/>
      <c r="BF143" s="133"/>
      <c r="BG143" s="133"/>
      <c r="BH143" s="133"/>
    </row>
    <row r="144" spans="1:60" ht="25.5" hidden="1" customHeight="1" x14ac:dyDescent="0.15">
      <c r="A144" s="50"/>
      <c r="B144" s="31"/>
      <c r="C144" s="197" t="s">
        <v>132</v>
      </c>
      <c r="D144" s="198"/>
      <c r="E144" s="199" t="s">
        <v>133</v>
      </c>
      <c r="F144" s="199"/>
      <c r="G144" s="199"/>
      <c r="H144" s="199"/>
      <c r="I144" s="199"/>
      <c r="J144" s="199"/>
      <c r="K144" s="199"/>
      <c r="L144" s="199"/>
      <c r="M144" s="199"/>
      <c r="N144" s="199"/>
      <c r="O144" s="199"/>
      <c r="P144" s="199"/>
      <c r="Q144" s="199"/>
      <c r="R144" s="199"/>
      <c r="S144" s="199"/>
      <c r="T144" s="199"/>
      <c r="U144" s="199"/>
      <c r="V144" s="199"/>
      <c r="W144" s="199"/>
      <c r="X144" s="199"/>
      <c r="Y144" s="199"/>
      <c r="Z144" s="199"/>
      <c r="AA144" s="199"/>
      <c r="AB144" s="200"/>
      <c r="AD144" s="31"/>
      <c r="AE144" s="31"/>
      <c r="AF144" s="31"/>
      <c r="AG144" s="31"/>
      <c r="AJ144" s="31"/>
      <c r="AK144" s="52" t="s">
        <v>36</v>
      </c>
      <c r="AL144" s="31"/>
      <c r="AM144" s="40"/>
      <c r="AN144" s="40"/>
      <c r="AO144" s="40"/>
      <c r="AP144" s="31"/>
      <c r="AQ144" s="31"/>
      <c r="AR144" s="31"/>
      <c r="AS144" s="31"/>
      <c r="AT144" s="31"/>
      <c r="AU144" s="31"/>
      <c r="AV144" s="31"/>
      <c r="AW144" s="31"/>
      <c r="AX144" s="31"/>
      <c r="AY144" s="31"/>
      <c r="AZ144" s="31"/>
      <c r="BA144" s="31"/>
      <c r="BB144" s="31"/>
      <c r="BC144" s="31"/>
      <c r="BD144" s="31"/>
      <c r="BE144" s="133"/>
      <c r="BF144" s="133"/>
      <c r="BG144" s="133"/>
      <c r="BH144" s="133"/>
    </row>
    <row r="145" spans="1:60" s="21" customFormat="1" ht="13.5" hidden="1" customHeight="1" x14ac:dyDescent="0.15">
      <c r="B145" s="24"/>
      <c r="C145" s="25"/>
      <c r="D145" s="25"/>
      <c r="E145" s="25"/>
      <c r="F145" s="25"/>
      <c r="G145" s="25"/>
      <c r="H145" s="25"/>
      <c r="I145" s="25"/>
      <c r="J145" s="25"/>
      <c r="K145" s="25"/>
      <c r="L145" s="25"/>
      <c r="M145" s="25"/>
      <c r="N145" s="25"/>
      <c r="O145" s="25"/>
      <c r="P145" s="25"/>
      <c r="Q145" s="25"/>
      <c r="R145" s="25"/>
      <c r="S145" s="26"/>
      <c r="T145" s="27"/>
      <c r="U145" s="27"/>
      <c r="V145" s="27"/>
      <c r="W145" s="27"/>
      <c r="X145" s="28"/>
      <c r="Y145" s="27"/>
      <c r="Z145" s="27"/>
      <c r="AA145" s="27"/>
      <c r="AB145" s="27"/>
      <c r="AC145" s="27"/>
      <c r="AD145" s="27"/>
      <c r="AE145" s="27"/>
      <c r="AF145" s="27"/>
      <c r="AG145" s="27"/>
      <c r="AH145" s="27"/>
      <c r="AI145" s="27"/>
      <c r="AJ145" s="27"/>
      <c r="AK145" s="27"/>
      <c r="AL145" s="27"/>
      <c r="AM145" s="27"/>
      <c r="AR145" s="29"/>
      <c r="AS145" s="20"/>
      <c r="AT145" s="23"/>
      <c r="AU145" s="22"/>
      <c r="AV145" s="22"/>
      <c r="AW145" s="22"/>
      <c r="AX145" s="22"/>
      <c r="AY145" s="22"/>
      <c r="AZ145" s="22"/>
      <c r="BA145" s="22"/>
      <c r="BB145" s="22"/>
      <c r="BC145" s="22"/>
      <c r="BD145" s="22"/>
      <c r="BE145" s="22"/>
      <c r="BF145" s="22"/>
    </row>
    <row r="146" spans="1:60" s="16" customFormat="1" ht="4.5" hidden="1" customHeight="1" x14ac:dyDescent="0.15">
      <c r="A146" s="14"/>
      <c r="B146" s="14"/>
      <c r="C146" s="15"/>
      <c r="F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V146" s="40"/>
      <c r="AW146" s="40"/>
      <c r="AX146" s="40"/>
      <c r="AY146" s="40"/>
      <c r="AZ146" s="40"/>
      <c r="BA146" s="40"/>
      <c r="BB146" s="40"/>
      <c r="BC146" s="40"/>
      <c r="BD146" s="40"/>
      <c r="BE146" s="40"/>
      <c r="BF146" s="40"/>
      <c r="BG146" s="9"/>
    </row>
    <row r="147" spans="1:60" ht="25.5" hidden="1" customHeight="1" x14ac:dyDescent="0.15">
      <c r="A147" s="148" t="s">
        <v>45</v>
      </c>
      <c r="B147" s="149"/>
      <c r="C147" s="149"/>
      <c r="D147" s="149"/>
      <c r="E147" s="149"/>
      <c r="F147" s="149"/>
      <c r="G147" s="149"/>
      <c r="H147" s="149"/>
      <c r="I147" s="150"/>
      <c r="J147" s="30"/>
      <c r="K147" s="59" t="s">
        <v>40</v>
      </c>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30"/>
      <c r="AP147" s="30"/>
      <c r="AQ147" s="30"/>
      <c r="AR147" s="30"/>
      <c r="AS147" s="30"/>
      <c r="AT147" s="30"/>
      <c r="AU147" s="31"/>
      <c r="AV147" s="31" t="s">
        <v>4</v>
      </c>
      <c r="AW147" s="40"/>
      <c r="AX147" s="40"/>
      <c r="AY147" s="40"/>
      <c r="AZ147" s="40"/>
      <c r="BA147" s="31"/>
      <c r="BB147" s="40"/>
      <c r="BC147" s="40"/>
      <c r="BD147" s="40"/>
      <c r="BE147" s="40"/>
      <c r="BF147" s="40"/>
      <c r="BG147" s="9"/>
    </row>
    <row r="148" spans="1:60" ht="17.25" hidden="1" customHeight="1" x14ac:dyDescent="0.15">
      <c r="A148" s="151"/>
      <c r="B148" s="152"/>
      <c r="C148" s="152"/>
      <c r="D148" s="152"/>
      <c r="E148" s="152"/>
      <c r="F148" s="152"/>
      <c r="G148" s="152"/>
      <c r="H148" s="152"/>
      <c r="I148" s="153"/>
      <c r="J148" s="32"/>
      <c r="K148" s="32"/>
      <c r="L148" s="32"/>
      <c r="M148" s="32"/>
      <c r="N148" s="32"/>
      <c r="O148" s="32"/>
      <c r="P148" s="32"/>
      <c r="Q148" s="32"/>
      <c r="R148" s="32"/>
      <c r="S148" s="32"/>
      <c r="T148" s="32"/>
      <c r="U148" s="32"/>
      <c r="V148" s="32"/>
      <c r="W148" s="32"/>
      <c r="X148" s="33"/>
      <c r="Y148" s="33"/>
      <c r="Z148" s="33"/>
      <c r="AA148" s="33"/>
      <c r="AB148" s="33"/>
      <c r="AC148" s="33"/>
      <c r="AD148" s="33"/>
      <c r="AE148" s="34"/>
      <c r="AF148" s="33"/>
      <c r="AG148" s="33"/>
      <c r="AH148" s="33"/>
      <c r="AI148" s="33"/>
      <c r="AJ148" s="33"/>
      <c r="AK148" s="33"/>
      <c r="AL148" s="33"/>
      <c r="AM148" s="33"/>
      <c r="AN148" s="33"/>
      <c r="AO148" s="33"/>
      <c r="AP148" s="35"/>
      <c r="AQ148" s="35"/>
      <c r="AR148" s="35"/>
      <c r="AS148" s="35"/>
      <c r="AT148" s="31"/>
      <c r="AU148" s="31"/>
      <c r="AV148" s="31"/>
      <c r="AW148" s="31"/>
      <c r="AX148" s="31"/>
      <c r="AY148" s="31"/>
      <c r="AZ148" s="31"/>
      <c r="BA148" s="31"/>
      <c r="BB148" s="31"/>
      <c r="BC148" s="31"/>
      <c r="BD148" s="31"/>
      <c r="BE148" s="31"/>
      <c r="BF148" s="31"/>
      <c r="BG148" s="31"/>
    </row>
    <row r="149" spans="1:60" ht="28.5" hidden="1" customHeight="1" x14ac:dyDescent="0.15">
      <c r="A149" s="36"/>
      <c r="B149" s="37" t="s">
        <v>5</v>
      </c>
      <c r="C149" s="38"/>
      <c r="D149" s="38"/>
      <c r="E149" s="38"/>
      <c r="F149" s="31"/>
      <c r="G149" s="39"/>
      <c r="H149" s="31"/>
      <c r="I149" s="39"/>
      <c r="J149" s="39"/>
      <c r="K149" s="39"/>
      <c r="L149" s="39"/>
      <c r="M149" s="39"/>
      <c r="N149" s="39"/>
      <c r="O149" s="39"/>
      <c r="P149" s="39"/>
      <c r="Q149" s="39"/>
      <c r="R149" s="39"/>
      <c r="S149" s="39"/>
      <c r="T149" s="39"/>
      <c r="U149" s="39"/>
      <c r="V149" s="39"/>
      <c r="W149" s="39"/>
      <c r="X149" s="39"/>
      <c r="Y149" s="39"/>
      <c r="Z149" s="39"/>
      <c r="AA149" s="139"/>
      <c r="AB149" s="40"/>
      <c r="AC149" s="40"/>
      <c r="AD149" s="40"/>
      <c r="AE149" s="37" t="s">
        <v>6</v>
      </c>
      <c r="AF149" s="40"/>
      <c r="AG149" s="40"/>
      <c r="AH149" s="40"/>
      <c r="AI149" s="40"/>
      <c r="AJ149" s="40"/>
      <c r="AK149" s="40"/>
      <c r="AL149" s="40"/>
      <c r="AM149" s="40"/>
      <c r="AN149" s="40"/>
      <c r="AO149" s="40"/>
      <c r="AP149" s="40"/>
      <c r="AQ149" s="40"/>
      <c r="AR149" s="40"/>
      <c r="AS149" s="40"/>
      <c r="AT149" s="40"/>
      <c r="AU149" s="31"/>
      <c r="AV149" s="31"/>
      <c r="AW149" s="31" t="s">
        <v>7</v>
      </c>
      <c r="AX149" s="31"/>
      <c r="AY149" s="31"/>
      <c r="AZ149" s="31" t="s">
        <v>8</v>
      </c>
      <c r="BA149" s="31"/>
      <c r="BB149" s="31"/>
      <c r="BC149" s="31"/>
      <c r="BD149" s="31"/>
      <c r="BE149" s="133"/>
      <c r="BF149" s="133"/>
      <c r="BG149" s="133"/>
      <c r="BH149" s="133"/>
    </row>
    <row r="150" spans="1:60" ht="25.5" hidden="1" customHeight="1" x14ac:dyDescent="0.15">
      <c r="A150" s="36"/>
      <c r="B150" s="154" t="s">
        <v>135</v>
      </c>
      <c r="C150" s="155"/>
      <c r="D150" s="155"/>
      <c r="E150" s="156"/>
      <c r="F150" s="160" t="s">
        <v>9</v>
      </c>
      <c r="G150" s="160"/>
      <c r="H150" s="217"/>
      <c r="I150" s="217"/>
      <c r="J150" s="163" t="s">
        <v>10</v>
      </c>
      <c r="K150" s="163"/>
      <c r="L150" s="217"/>
      <c r="M150" s="217"/>
      <c r="N150" s="163" t="s">
        <v>11</v>
      </c>
      <c r="O150" s="165"/>
      <c r="P150" s="167" t="s">
        <v>12</v>
      </c>
      <c r="Q150" s="165"/>
      <c r="R150" s="186" t="s">
        <v>13</v>
      </c>
      <c r="S150" s="186"/>
      <c r="T150" s="217"/>
      <c r="U150" s="217"/>
      <c r="V150" s="163" t="s">
        <v>10</v>
      </c>
      <c r="W150" s="163"/>
      <c r="X150" s="217"/>
      <c r="Y150" s="217"/>
      <c r="Z150" s="163" t="s">
        <v>11</v>
      </c>
      <c r="AA150" s="165"/>
      <c r="AB150" s="31"/>
      <c r="AC150" s="31"/>
      <c r="AD150" s="31"/>
      <c r="AE150" s="154" t="s">
        <v>14</v>
      </c>
      <c r="AF150" s="188"/>
      <c r="AG150" s="188"/>
      <c r="AH150" s="188"/>
      <c r="AI150" s="189"/>
      <c r="AJ150" s="182">
        <f>ROUNDDOWN(AZ150/60,0)</f>
        <v>0</v>
      </c>
      <c r="AK150" s="182"/>
      <c r="AL150" s="184" t="s">
        <v>15</v>
      </c>
      <c r="AM150" s="184"/>
      <c r="AN150" s="182">
        <f>AZ150-AJ150*60</f>
        <v>0</v>
      </c>
      <c r="AO150" s="182"/>
      <c r="AP150" s="163" t="s">
        <v>11</v>
      </c>
      <c r="AQ150" s="165"/>
      <c r="AR150" s="40"/>
      <c r="AS150" s="31"/>
      <c r="AT150" s="31"/>
      <c r="AU150" s="177"/>
      <c r="AV150" s="177" t="s">
        <v>16</v>
      </c>
      <c r="AW150" s="176">
        <f>T150*60+X150</f>
        <v>0</v>
      </c>
      <c r="AX150" s="31"/>
      <c r="AY150" s="177" t="s">
        <v>17</v>
      </c>
      <c r="AZ150" s="176">
        <f>(T150*60+X150)-(H150*60+L150)</f>
        <v>0</v>
      </c>
      <c r="BA150" s="31"/>
      <c r="BB150" s="31"/>
      <c r="BC150" s="31"/>
      <c r="BD150" s="31"/>
      <c r="BE150" s="133"/>
      <c r="BF150" s="133"/>
      <c r="BG150" s="133"/>
      <c r="BH150" s="133"/>
    </row>
    <row r="151" spans="1:60" ht="35.25" hidden="1" customHeight="1" x14ac:dyDescent="0.15">
      <c r="A151" s="36"/>
      <c r="B151" s="157"/>
      <c r="C151" s="158"/>
      <c r="D151" s="158"/>
      <c r="E151" s="159"/>
      <c r="F151" s="160"/>
      <c r="G151" s="160"/>
      <c r="H151" s="218"/>
      <c r="I151" s="218"/>
      <c r="J151" s="164"/>
      <c r="K151" s="164"/>
      <c r="L151" s="218"/>
      <c r="M151" s="218"/>
      <c r="N151" s="164"/>
      <c r="O151" s="166"/>
      <c r="P151" s="168"/>
      <c r="Q151" s="166"/>
      <c r="R151" s="187"/>
      <c r="S151" s="187"/>
      <c r="T151" s="218"/>
      <c r="U151" s="218"/>
      <c r="V151" s="164"/>
      <c r="W151" s="164"/>
      <c r="X151" s="218"/>
      <c r="Y151" s="218"/>
      <c r="Z151" s="164"/>
      <c r="AA151" s="166"/>
      <c r="AB151" s="31"/>
      <c r="AC151" s="31"/>
      <c r="AD151" s="31"/>
      <c r="AE151" s="190"/>
      <c r="AF151" s="191"/>
      <c r="AG151" s="191"/>
      <c r="AH151" s="191"/>
      <c r="AI151" s="192"/>
      <c r="AJ151" s="183"/>
      <c r="AK151" s="183"/>
      <c r="AL151" s="185"/>
      <c r="AM151" s="185"/>
      <c r="AN151" s="183"/>
      <c r="AO151" s="183"/>
      <c r="AP151" s="164"/>
      <c r="AQ151" s="166"/>
      <c r="AR151" s="40"/>
      <c r="AS151" s="31"/>
      <c r="AT151" s="31"/>
      <c r="AU151" s="177"/>
      <c r="AV151" s="177"/>
      <c r="AW151" s="176"/>
      <c r="AX151" s="31"/>
      <c r="AY151" s="177"/>
      <c r="AZ151" s="176"/>
      <c r="BA151" s="31"/>
      <c r="BB151" s="31"/>
      <c r="BC151" s="31"/>
      <c r="BD151" s="31"/>
      <c r="BE151" s="133"/>
      <c r="BF151" s="133"/>
      <c r="BG151" s="133"/>
      <c r="BH151" s="133"/>
    </row>
    <row r="152" spans="1:60" ht="17.25" hidden="1" customHeight="1" x14ac:dyDescent="0.15">
      <c r="A152" s="36"/>
      <c r="B152" s="41"/>
      <c r="C152" s="41"/>
      <c r="D152" s="41"/>
      <c r="E152" s="41"/>
      <c r="F152" s="42"/>
      <c r="G152" s="42"/>
      <c r="H152" s="138"/>
      <c r="I152" s="42"/>
      <c r="J152" s="42"/>
      <c r="K152" s="42"/>
      <c r="L152" s="42"/>
      <c r="M152" s="42"/>
      <c r="N152" s="42"/>
      <c r="O152" s="42"/>
      <c r="P152" s="42"/>
      <c r="Q152" s="42"/>
      <c r="R152" s="42"/>
      <c r="S152" s="42"/>
      <c r="T152" s="42"/>
      <c r="U152" s="42"/>
      <c r="V152" s="42"/>
      <c r="W152" s="42"/>
      <c r="X152" s="40"/>
      <c r="Y152" s="40"/>
      <c r="Z152" s="39"/>
      <c r="AA152" s="139"/>
      <c r="AB152" s="40"/>
      <c r="AC152" s="40"/>
      <c r="AD152" s="40"/>
      <c r="AE152" s="40"/>
      <c r="AF152" s="40"/>
      <c r="AG152" s="40"/>
      <c r="AH152" s="40"/>
      <c r="AI152" s="40"/>
      <c r="AJ152" s="122" t="s">
        <v>18</v>
      </c>
      <c r="AK152" s="121"/>
      <c r="AL152" s="121"/>
      <c r="AM152" s="121"/>
      <c r="AN152" s="121"/>
      <c r="AO152" s="121"/>
      <c r="AP152" s="40"/>
      <c r="AQ152" s="40"/>
      <c r="AR152" s="40"/>
      <c r="AS152" s="31"/>
      <c r="AT152" s="31"/>
      <c r="AU152" s="31"/>
      <c r="AV152" s="31"/>
      <c r="AW152" s="31"/>
      <c r="AX152" s="31"/>
      <c r="AY152" s="31"/>
      <c r="AZ152" s="31"/>
      <c r="BA152" s="31"/>
      <c r="BB152" s="31"/>
      <c r="BC152" s="31"/>
      <c r="BD152" s="31"/>
      <c r="BE152" s="133"/>
      <c r="BF152" s="133"/>
      <c r="BG152" s="133"/>
      <c r="BH152" s="133"/>
    </row>
    <row r="153" spans="1:60" s="31" customFormat="1" ht="25.5" hidden="1" customHeight="1" x14ac:dyDescent="0.15">
      <c r="A153" s="36"/>
      <c r="B153" s="37"/>
      <c r="C153" s="38"/>
      <c r="D153" s="38"/>
      <c r="E153" s="38"/>
      <c r="F153" s="39"/>
      <c r="G153" s="39"/>
      <c r="H153" s="39"/>
      <c r="I153" s="39"/>
      <c r="J153" s="39"/>
      <c r="K153" s="39"/>
      <c r="L153" s="39"/>
      <c r="M153" s="39"/>
      <c r="N153" s="39"/>
      <c r="O153" s="39"/>
      <c r="P153" s="39"/>
      <c r="Q153" s="39"/>
      <c r="R153" s="39"/>
      <c r="S153" s="39"/>
      <c r="T153" s="39"/>
      <c r="U153" s="39"/>
      <c r="V153" s="39"/>
      <c r="W153" s="139"/>
      <c r="X153" s="40"/>
      <c r="Y153" s="40"/>
      <c r="Z153" s="39"/>
      <c r="AA153" s="139"/>
      <c r="AB153" s="40"/>
      <c r="AC153" s="40"/>
      <c r="AD153" s="40"/>
      <c r="AE153" s="40"/>
      <c r="AF153" s="40"/>
      <c r="AG153" s="40"/>
      <c r="AH153" s="40"/>
      <c r="AI153" s="40"/>
      <c r="AJ153" s="121"/>
      <c r="AK153" s="121"/>
      <c r="AL153" s="121"/>
      <c r="AM153" s="121"/>
      <c r="AN153" s="121"/>
      <c r="AO153" s="121"/>
      <c r="AP153" s="40"/>
      <c r="AQ153" s="40"/>
      <c r="AR153" s="40"/>
      <c r="AW153" s="47" t="s">
        <v>19</v>
      </c>
      <c r="AZ153" s="31" t="s">
        <v>20</v>
      </c>
      <c r="BC153" s="31" t="s">
        <v>130</v>
      </c>
      <c r="BE153" s="133"/>
      <c r="BF153" s="133"/>
      <c r="BG153" s="133"/>
      <c r="BH153" s="133"/>
    </row>
    <row r="154" spans="1:60" s="48" customFormat="1" ht="25.5" hidden="1" customHeight="1" x14ac:dyDescent="0.15">
      <c r="A154" s="45"/>
      <c r="B154" s="46" t="s">
        <v>129</v>
      </c>
      <c r="C154" s="46"/>
      <c r="D154" s="46"/>
      <c r="E154" s="46"/>
      <c r="F154" s="46"/>
      <c r="G154" s="46"/>
      <c r="H154" s="46"/>
      <c r="I154" s="46"/>
      <c r="J154" s="46"/>
      <c r="K154" s="46"/>
      <c r="L154" s="46"/>
      <c r="M154" s="46"/>
      <c r="N154" s="46"/>
      <c r="O154" s="47"/>
      <c r="P154" s="46"/>
      <c r="Q154" s="46"/>
      <c r="R154" s="46"/>
      <c r="S154" s="46"/>
      <c r="T154" s="46"/>
      <c r="U154" s="12"/>
      <c r="V154" s="46"/>
      <c r="W154" s="46"/>
      <c r="X154" s="40"/>
      <c r="Y154" s="40"/>
      <c r="Z154" s="39"/>
      <c r="AA154" s="139"/>
      <c r="AB154" s="40"/>
      <c r="AC154" s="40"/>
      <c r="AD154" s="40"/>
      <c r="AE154" s="37" t="s">
        <v>21</v>
      </c>
      <c r="AF154" s="47"/>
      <c r="AG154" s="42"/>
      <c r="AH154" s="42"/>
      <c r="AI154" s="42"/>
      <c r="AJ154" s="123"/>
      <c r="AK154" s="123"/>
      <c r="AL154" s="123"/>
      <c r="AM154" s="123"/>
      <c r="AN154" s="121"/>
      <c r="AO154" s="121"/>
      <c r="AP154" s="40"/>
      <c r="AQ154" s="31"/>
      <c r="AR154" s="40"/>
      <c r="AS154" s="31"/>
      <c r="AT154" s="31"/>
      <c r="AU154" s="47"/>
      <c r="AV154" s="47"/>
      <c r="AW154" s="47" t="s">
        <v>22</v>
      </c>
      <c r="AX154" s="47"/>
      <c r="AY154" s="47"/>
      <c r="AZ154" s="31" t="s">
        <v>23</v>
      </c>
      <c r="BA154" s="47"/>
      <c r="BB154" s="31"/>
      <c r="BC154" s="31" t="s">
        <v>131</v>
      </c>
      <c r="BD154" s="47"/>
      <c r="BE154" s="133"/>
      <c r="BF154" s="134"/>
      <c r="BG154" s="134"/>
      <c r="BH154" s="134"/>
    </row>
    <row r="155" spans="1:60" ht="25.5" hidden="1" customHeight="1" x14ac:dyDescent="0.15">
      <c r="A155" s="36"/>
      <c r="B155" s="154" t="s">
        <v>135</v>
      </c>
      <c r="C155" s="155"/>
      <c r="D155" s="155"/>
      <c r="E155" s="156"/>
      <c r="F155" s="160" t="s">
        <v>9</v>
      </c>
      <c r="G155" s="160"/>
      <c r="H155" s="217"/>
      <c r="I155" s="217"/>
      <c r="J155" s="163" t="s">
        <v>10</v>
      </c>
      <c r="K155" s="163"/>
      <c r="L155" s="217"/>
      <c r="M155" s="217"/>
      <c r="N155" s="163" t="s">
        <v>11</v>
      </c>
      <c r="O155" s="165"/>
      <c r="P155" s="167" t="s">
        <v>12</v>
      </c>
      <c r="Q155" s="165"/>
      <c r="R155" s="186" t="s">
        <v>13</v>
      </c>
      <c r="S155" s="186"/>
      <c r="T155" s="219"/>
      <c r="U155" s="217"/>
      <c r="V155" s="163" t="s">
        <v>10</v>
      </c>
      <c r="W155" s="163"/>
      <c r="X155" s="217"/>
      <c r="Y155" s="217"/>
      <c r="Z155" s="163" t="s">
        <v>11</v>
      </c>
      <c r="AA155" s="165"/>
      <c r="AB155" s="40"/>
      <c r="AC155" s="40"/>
      <c r="AD155" s="40"/>
      <c r="AE155" s="196" t="s">
        <v>24</v>
      </c>
      <c r="AF155" s="163"/>
      <c r="AG155" s="163"/>
      <c r="AH155" s="163"/>
      <c r="AI155" s="165"/>
      <c r="AJ155" s="194">
        <f>ROUNDDOWN(AW160/60,0)</f>
        <v>0</v>
      </c>
      <c r="AK155" s="182"/>
      <c r="AL155" s="163" t="s">
        <v>10</v>
      </c>
      <c r="AM155" s="163"/>
      <c r="AN155" s="182">
        <f>AW160-AJ155*60</f>
        <v>0</v>
      </c>
      <c r="AO155" s="182"/>
      <c r="AP155" s="163" t="s">
        <v>11</v>
      </c>
      <c r="AQ155" s="165"/>
      <c r="AR155" s="40"/>
      <c r="AS155" s="49"/>
      <c r="AT155" s="49"/>
      <c r="AU155" s="31"/>
      <c r="AV155" s="177" t="s">
        <v>25</v>
      </c>
      <c r="AW155" s="176">
        <f>IF(AZ155&lt;=BC155,BC155,AW150)</f>
        <v>1200</v>
      </c>
      <c r="AX155" s="193"/>
      <c r="AY155" s="177" t="s">
        <v>26</v>
      </c>
      <c r="AZ155" s="176">
        <f>T155*60+X155</f>
        <v>0</v>
      </c>
      <c r="BA155" s="193"/>
      <c r="BB155" s="177" t="s">
        <v>27</v>
      </c>
      <c r="BC155" s="176">
        <f>IF(C163="☑",21*60,20*60)</f>
        <v>1200</v>
      </c>
      <c r="BD155" s="31"/>
      <c r="BE155" s="133"/>
      <c r="BF155" s="133"/>
      <c r="BG155" s="133"/>
      <c r="BH155" s="133"/>
    </row>
    <row r="156" spans="1:60" ht="35.25" hidden="1" customHeight="1" x14ac:dyDescent="0.15">
      <c r="A156" s="36"/>
      <c r="B156" s="157"/>
      <c r="C156" s="158"/>
      <c r="D156" s="158"/>
      <c r="E156" s="159"/>
      <c r="F156" s="160"/>
      <c r="G156" s="160"/>
      <c r="H156" s="218"/>
      <c r="I156" s="218"/>
      <c r="J156" s="164"/>
      <c r="K156" s="164"/>
      <c r="L156" s="218"/>
      <c r="M156" s="218"/>
      <c r="N156" s="164"/>
      <c r="O156" s="166"/>
      <c r="P156" s="168"/>
      <c r="Q156" s="166"/>
      <c r="R156" s="187"/>
      <c r="S156" s="187"/>
      <c r="T156" s="220"/>
      <c r="U156" s="218"/>
      <c r="V156" s="164"/>
      <c r="W156" s="164"/>
      <c r="X156" s="218"/>
      <c r="Y156" s="218"/>
      <c r="Z156" s="164"/>
      <c r="AA156" s="166"/>
      <c r="AB156" s="31"/>
      <c r="AC156" s="31"/>
      <c r="AD156" s="31"/>
      <c r="AE156" s="168"/>
      <c r="AF156" s="164"/>
      <c r="AG156" s="164"/>
      <c r="AH156" s="164"/>
      <c r="AI156" s="166"/>
      <c r="AJ156" s="195"/>
      <c r="AK156" s="183"/>
      <c r="AL156" s="164"/>
      <c r="AM156" s="164"/>
      <c r="AN156" s="183"/>
      <c r="AO156" s="183"/>
      <c r="AP156" s="164"/>
      <c r="AQ156" s="166"/>
      <c r="AR156" s="40"/>
      <c r="AS156" s="49"/>
      <c r="AT156" s="49"/>
      <c r="AU156" s="31"/>
      <c r="AV156" s="177"/>
      <c r="AW156" s="176"/>
      <c r="AX156" s="193"/>
      <c r="AY156" s="177"/>
      <c r="AZ156" s="176"/>
      <c r="BA156" s="193"/>
      <c r="BB156" s="177"/>
      <c r="BC156" s="176"/>
      <c r="BD156" s="31"/>
      <c r="BE156" s="133"/>
      <c r="BF156" s="133"/>
      <c r="BG156" s="133"/>
      <c r="BH156" s="133"/>
    </row>
    <row r="157" spans="1:60" ht="17.25" hidden="1" customHeight="1" x14ac:dyDescent="0.15">
      <c r="A157" s="50"/>
      <c r="B157" s="41"/>
      <c r="C157" s="41"/>
      <c r="D157" s="41"/>
      <c r="E157" s="41"/>
      <c r="F157" s="31"/>
      <c r="G157" s="41"/>
      <c r="H157" s="138"/>
      <c r="I157" s="41"/>
      <c r="J157" s="41"/>
      <c r="K157" s="41"/>
      <c r="L157" s="41"/>
      <c r="M157" s="41"/>
      <c r="N157" s="41"/>
      <c r="O157" s="41"/>
      <c r="P157" s="51"/>
      <c r="Q157" s="41"/>
      <c r="R157" s="41"/>
      <c r="S157" s="41"/>
      <c r="T157" s="41"/>
      <c r="U157" s="41"/>
      <c r="V157" s="41"/>
      <c r="W157" s="41"/>
      <c r="X157" s="40"/>
      <c r="Y157" s="40"/>
      <c r="Z157" s="39"/>
      <c r="AA157" s="31"/>
      <c r="AB157" s="31"/>
      <c r="AC157" s="31"/>
      <c r="AD157" s="31"/>
      <c r="AE157" s="31"/>
      <c r="AF157" s="31"/>
      <c r="AG157" s="31"/>
      <c r="AH157" s="31"/>
      <c r="AI157" s="31"/>
      <c r="AJ157" s="44" t="s">
        <v>18</v>
      </c>
      <c r="AK157" s="31"/>
      <c r="AL157" s="31"/>
      <c r="AM157" s="31"/>
      <c r="AN157" s="31"/>
      <c r="AO157" s="31"/>
      <c r="AP157" s="31"/>
      <c r="AQ157" s="31"/>
      <c r="AR157" s="31"/>
      <c r="AS157" s="31"/>
      <c r="AT157" s="31"/>
      <c r="AU157" s="31"/>
      <c r="AV157" s="31"/>
      <c r="AW157" s="31"/>
      <c r="AX157" s="31"/>
      <c r="AY157" s="31"/>
      <c r="AZ157" s="63" t="s">
        <v>28</v>
      </c>
      <c r="BA157" s="31"/>
      <c r="BB157" s="31"/>
      <c r="BC157" s="31"/>
      <c r="BD157" s="31"/>
      <c r="BE157" s="133"/>
      <c r="BF157" s="133"/>
      <c r="BG157" s="133"/>
      <c r="BH157" s="133"/>
    </row>
    <row r="158" spans="1:60" ht="25.5" hidden="1" customHeight="1" x14ac:dyDescent="0.2">
      <c r="A158" s="50"/>
      <c r="B158" s="31"/>
      <c r="C158" s="201" t="s">
        <v>134</v>
      </c>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c r="AB158" s="203"/>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129" t="s">
        <v>29</v>
      </c>
      <c r="BA158" s="31"/>
      <c r="BB158" s="31"/>
      <c r="BC158" s="31"/>
      <c r="BD158" s="31"/>
      <c r="BE158" s="133"/>
      <c r="BF158" s="133"/>
      <c r="BG158" s="133"/>
      <c r="BH158" s="133"/>
    </row>
    <row r="159" spans="1:60" ht="25.5" hidden="1" customHeight="1" x14ac:dyDescent="0.15">
      <c r="A159" s="50"/>
      <c r="B159" s="31"/>
      <c r="C159" s="204"/>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6"/>
      <c r="AD159" s="31"/>
      <c r="AE159" s="37" t="s">
        <v>30</v>
      </c>
      <c r="AF159" s="31"/>
      <c r="AG159" s="31"/>
      <c r="AH159" s="31"/>
      <c r="AI159" s="31"/>
      <c r="AJ159" s="31"/>
      <c r="AK159" s="31"/>
      <c r="AL159" s="31"/>
      <c r="AM159" s="31"/>
      <c r="AN159" s="31"/>
      <c r="AO159" s="31"/>
      <c r="AP159" s="31"/>
      <c r="AQ159" s="31"/>
      <c r="AR159" s="31"/>
      <c r="AS159" s="31"/>
      <c r="AT159" s="31"/>
      <c r="AU159" s="31"/>
      <c r="AV159" s="31"/>
      <c r="AW159" s="31" t="s">
        <v>31</v>
      </c>
      <c r="AX159" s="31"/>
      <c r="AY159" s="31"/>
      <c r="AZ159" s="31" t="s">
        <v>32</v>
      </c>
      <c r="BA159" s="64"/>
      <c r="BB159" s="31"/>
      <c r="BC159" s="31"/>
      <c r="BD159" s="31"/>
      <c r="BE159" s="133"/>
      <c r="BF159" s="133"/>
      <c r="BG159" s="133"/>
      <c r="BH159" s="133"/>
    </row>
    <row r="160" spans="1:60" s="48" customFormat="1" ht="25.5" hidden="1" customHeight="1" x14ac:dyDescent="0.15">
      <c r="A160" s="50"/>
      <c r="B160" s="31"/>
      <c r="C160" s="204"/>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6"/>
      <c r="AC160" s="1"/>
      <c r="AD160" s="31"/>
      <c r="AE160" s="154" t="s">
        <v>33</v>
      </c>
      <c r="AF160" s="155"/>
      <c r="AG160" s="155"/>
      <c r="AH160" s="155"/>
      <c r="AI160" s="155"/>
      <c r="AJ160" s="155"/>
      <c r="AK160" s="156"/>
      <c r="AL160" s="207">
        <f>IF(AZ150=0,0,ROUNDUP(AW160/AZ150,3))</f>
        <v>0</v>
      </c>
      <c r="AM160" s="208"/>
      <c r="AN160" s="208"/>
      <c r="AO160" s="208"/>
      <c r="AP160" s="208"/>
      <c r="AQ160" s="209"/>
      <c r="AR160" s="31"/>
      <c r="AS160" s="31"/>
      <c r="AT160" s="31"/>
      <c r="AU160" s="47"/>
      <c r="AV160" s="177" t="s">
        <v>34</v>
      </c>
      <c r="AW160" s="213">
        <f>IF(AW150-AW155&gt;0,IF(AW150-AW155&gt;AZ150,AZ150,AW150-AW155),0)</f>
        <v>0</v>
      </c>
      <c r="AX160" s="214" t="s">
        <v>35</v>
      </c>
      <c r="AY160" s="214"/>
      <c r="AZ160" s="64"/>
      <c r="BA160" s="64"/>
      <c r="BB160" s="47"/>
      <c r="BC160" s="47"/>
      <c r="BD160" s="47"/>
      <c r="BE160" s="134"/>
      <c r="BF160" s="134"/>
      <c r="BG160" s="134"/>
      <c r="BH160" s="134"/>
    </row>
    <row r="161" spans="1:60" ht="35.25" hidden="1" customHeight="1" x14ac:dyDescent="0.15">
      <c r="A161" s="50"/>
      <c r="B161" s="31"/>
      <c r="C161" s="204"/>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6"/>
      <c r="AD161" s="31"/>
      <c r="AE161" s="157"/>
      <c r="AF161" s="158"/>
      <c r="AG161" s="158"/>
      <c r="AH161" s="158"/>
      <c r="AI161" s="158"/>
      <c r="AJ161" s="158"/>
      <c r="AK161" s="159"/>
      <c r="AL161" s="210"/>
      <c r="AM161" s="211"/>
      <c r="AN161" s="211"/>
      <c r="AO161" s="211"/>
      <c r="AP161" s="211"/>
      <c r="AQ161" s="212"/>
      <c r="AR161" s="31"/>
      <c r="AS161" s="31"/>
      <c r="AT161" s="31"/>
      <c r="AU161" s="177"/>
      <c r="AV161" s="177"/>
      <c r="AW161" s="213"/>
      <c r="AX161" s="214"/>
      <c r="AY161" s="214"/>
      <c r="AZ161" s="31"/>
      <c r="BA161" s="31"/>
      <c r="BB161" s="31"/>
      <c r="BC161" s="31"/>
      <c r="BD161" s="31"/>
      <c r="BE161" s="133"/>
      <c r="BF161" s="133"/>
      <c r="BG161" s="133"/>
      <c r="BH161" s="133"/>
    </row>
    <row r="162" spans="1:60" ht="25.5" hidden="1" customHeight="1" x14ac:dyDescent="0.15">
      <c r="A162" s="50"/>
      <c r="B162" s="31"/>
      <c r="C162" s="204"/>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6"/>
      <c r="AD162" s="31"/>
      <c r="AE162" s="31"/>
      <c r="AF162" s="31"/>
      <c r="AG162" s="31"/>
      <c r="AH162" s="31"/>
      <c r="AI162" s="31"/>
      <c r="AJ162" s="31"/>
      <c r="AK162" s="44" t="s">
        <v>18</v>
      </c>
      <c r="AL162" s="31"/>
      <c r="AM162" s="40"/>
      <c r="AN162" s="40"/>
      <c r="AO162" s="40"/>
      <c r="AP162" s="31"/>
      <c r="AQ162" s="31"/>
      <c r="AR162" s="31"/>
      <c r="AS162" s="31"/>
      <c r="AT162" s="31"/>
      <c r="AU162" s="177"/>
      <c r="AV162" s="31"/>
      <c r="AW162" s="31"/>
      <c r="AX162" s="31"/>
      <c r="AY162" s="31"/>
      <c r="AZ162" s="31"/>
      <c r="BA162" s="31"/>
      <c r="BB162" s="31"/>
      <c r="BC162" s="31"/>
      <c r="BD162" s="31"/>
      <c r="BE162" s="133"/>
      <c r="BF162" s="133"/>
      <c r="BG162" s="133"/>
      <c r="BH162" s="133"/>
    </row>
    <row r="163" spans="1:60" ht="25.5" hidden="1" customHeight="1" x14ac:dyDescent="0.15">
      <c r="A163" s="50"/>
      <c r="B163" s="31"/>
      <c r="C163" s="197" t="s">
        <v>132</v>
      </c>
      <c r="D163" s="198"/>
      <c r="E163" s="199" t="s">
        <v>133</v>
      </c>
      <c r="F163" s="199"/>
      <c r="G163" s="199"/>
      <c r="H163" s="199"/>
      <c r="I163" s="199"/>
      <c r="J163" s="199"/>
      <c r="K163" s="199"/>
      <c r="L163" s="199"/>
      <c r="M163" s="199"/>
      <c r="N163" s="199"/>
      <c r="O163" s="199"/>
      <c r="P163" s="199"/>
      <c r="Q163" s="199"/>
      <c r="R163" s="199"/>
      <c r="S163" s="199"/>
      <c r="T163" s="199"/>
      <c r="U163" s="199"/>
      <c r="V163" s="199"/>
      <c r="W163" s="199"/>
      <c r="X163" s="199"/>
      <c r="Y163" s="199"/>
      <c r="Z163" s="199"/>
      <c r="AA163" s="199"/>
      <c r="AB163" s="200"/>
      <c r="AD163" s="31"/>
      <c r="AE163" s="31"/>
      <c r="AF163" s="31"/>
      <c r="AG163" s="31"/>
      <c r="AJ163" s="31"/>
      <c r="AK163" s="52" t="s">
        <v>36</v>
      </c>
      <c r="AL163" s="31"/>
      <c r="AM163" s="40"/>
      <c r="AN163" s="40"/>
      <c r="AO163" s="40"/>
      <c r="AP163" s="31"/>
      <c r="AQ163" s="31"/>
      <c r="AR163" s="31"/>
      <c r="AS163" s="31"/>
      <c r="AT163" s="31"/>
      <c r="AU163" s="31"/>
      <c r="AV163" s="31"/>
      <c r="AW163" s="31"/>
      <c r="AX163" s="31"/>
      <c r="AY163" s="31"/>
      <c r="AZ163" s="31"/>
      <c r="BA163" s="31"/>
      <c r="BB163" s="31"/>
      <c r="BC163" s="31"/>
      <c r="BD163" s="31"/>
      <c r="BE163" s="133"/>
      <c r="BF163" s="133"/>
      <c r="BG163" s="133"/>
      <c r="BH163" s="133"/>
    </row>
    <row r="164" spans="1:60" ht="17.25" hidden="1" customHeight="1" x14ac:dyDescent="0.15">
      <c r="A164" s="53"/>
      <c r="B164" s="54"/>
      <c r="C164" s="54"/>
      <c r="D164" s="54"/>
      <c r="E164" s="54"/>
      <c r="F164" s="55"/>
      <c r="G164" s="54"/>
      <c r="H164" s="54"/>
      <c r="I164" s="54"/>
      <c r="J164" s="54"/>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7"/>
      <c r="AL164" s="56"/>
      <c r="AM164" s="58"/>
      <c r="AN164" s="58"/>
      <c r="AO164" s="58"/>
      <c r="AP164" s="56"/>
      <c r="AQ164" s="56"/>
      <c r="AR164" s="56"/>
      <c r="AS164" s="56"/>
      <c r="AT164" s="31"/>
      <c r="AU164" s="31"/>
      <c r="AV164" s="31"/>
      <c r="AW164" s="31"/>
      <c r="AX164" s="31"/>
      <c r="AY164" s="31"/>
      <c r="AZ164" s="31"/>
      <c r="BA164" s="31"/>
      <c r="BB164" s="31"/>
      <c r="BC164" s="31"/>
      <c r="BD164" s="31"/>
      <c r="BE164" s="31"/>
      <c r="BF164" s="31"/>
    </row>
    <row r="165" spans="1:60" ht="25.5" hidden="1" customHeight="1" x14ac:dyDescent="0.15">
      <c r="A165" s="148" t="s">
        <v>46</v>
      </c>
      <c r="B165" s="149"/>
      <c r="C165" s="149"/>
      <c r="D165" s="149"/>
      <c r="E165" s="149"/>
      <c r="F165" s="149"/>
      <c r="G165" s="149"/>
      <c r="H165" s="149"/>
      <c r="I165" s="150"/>
      <c r="J165" s="30"/>
      <c r="K165" s="59" t="s">
        <v>40</v>
      </c>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30"/>
      <c r="AP165" s="30"/>
      <c r="AQ165" s="30"/>
      <c r="AR165" s="30"/>
      <c r="AS165" s="30"/>
      <c r="AT165" s="30"/>
      <c r="AU165" s="31"/>
      <c r="AV165" s="31" t="s">
        <v>4</v>
      </c>
      <c r="AW165" s="40"/>
      <c r="AX165" s="40"/>
      <c r="AY165" s="40"/>
      <c r="AZ165" s="40"/>
      <c r="BA165" s="31"/>
      <c r="BB165" s="40"/>
      <c r="BC165" s="40"/>
      <c r="BD165" s="40"/>
      <c r="BE165" s="40"/>
      <c r="BF165" s="40"/>
      <c r="BG165" s="9"/>
    </row>
    <row r="166" spans="1:60" ht="17.25" hidden="1" customHeight="1" x14ac:dyDescent="0.15">
      <c r="A166" s="151"/>
      <c r="B166" s="152"/>
      <c r="C166" s="152"/>
      <c r="D166" s="152"/>
      <c r="E166" s="152"/>
      <c r="F166" s="152"/>
      <c r="G166" s="152"/>
      <c r="H166" s="152"/>
      <c r="I166" s="153"/>
      <c r="J166" s="32"/>
      <c r="K166" s="32"/>
      <c r="L166" s="32"/>
      <c r="M166" s="32"/>
      <c r="N166" s="32"/>
      <c r="O166" s="32"/>
      <c r="P166" s="32"/>
      <c r="Q166" s="32"/>
      <c r="R166" s="32"/>
      <c r="S166" s="32"/>
      <c r="T166" s="32"/>
      <c r="U166" s="32"/>
      <c r="V166" s="32"/>
      <c r="W166" s="32"/>
      <c r="X166" s="33"/>
      <c r="Y166" s="33"/>
      <c r="Z166" s="33"/>
      <c r="AA166" s="33"/>
      <c r="AB166" s="33"/>
      <c r="AC166" s="33"/>
      <c r="AD166" s="33"/>
      <c r="AE166" s="34"/>
      <c r="AF166" s="33"/>
      <c r="AG166" s="33"/>
      <c r="AH166" s="33"/>
      <c r="AI166" s="33"/>
      <c r="AJ166" s="33"/>
      <c r="AK166" s="33"/>
      <c r="AL166" s="33"/>
      <c r="AM166" s="33"/>
      <c r="AN166" s="33"/>
      <c r="AO166" s="33"/>
      <c r="AP166" s="35"/>
      <c r="AQ166" s="35"/>
      <c r="AR166" s="35"/>
      <c r="AS166" s="35"/>
      <c r="AT166" s="31"/>
      <c r="AU166" s="31"/>
      <c r="AV166" s="31"/>
      <c r="AW166" s="31"/>
      <c r="AX166" s="31"/>
      <c r="AY166" s="31"/>
      <c r="AZ166" s="31"/>
      <c r="BA166" s="31"/>
      <c r="BB166" s="31"/>
      <c r="BC166" s="31"/>
      <c r="BD166" s="31"/>
      <c r="BE166" s="31"/>
      <c r="BF166" s="31"/>
      <c r="BG166" s="31"/>
    </row>
    <row r="167" spans="1:60" ht="28.5" hidden="1" customHeight="1" x14ac:dyDescent="0.15">
      <c r="A167" s="36"/>
      <c r="B167" s="37" t="s">
        <v>5</v>
      </c>
      <c r="C167" s="38"/>
      <c r="D167" s="38"/>
      <c r="E167" s="38"/>
      <c r="F167" s="31"/>
      <c r="G167" s="39"/>
      <c r="H167" s="31"/>
      <c r="I167" s="39"/>
      <c r="J167" s="39"/>
      <c r="K167" s="39"/>
      <c r="L167" s="39"/>
      <c r="M167" s="39"/>
      <c r="N167" s="39"/>
      <c r="O167" s="39"/>
      <c r="P167" s="39"/>
      <c r="Q167" s="39"/>
      <c r="R167" s="39"/>
      <c r="S167" s="39"/>
      <c r="T167" s="39"/>
      <c r="U167" s="39"/>
      <c r="V167" s="39"/>
      <c r="W167" s="39"/>
      <c r="X167" s="39"/>
      <c r="Y167" s="39"/>
      <c r="Z167" s="39"/>
      <c r="AA167" s="139"/>
      <c r="AB167" s="40"/>
      <c r="AC167" s="40"/>
      <c r="AD167" s="40"/>
      <c r="AE167" s="37" t="s">
        <v>6</v>
      </c>
      <c r="AF167" s="40"/>
      <c r="AG167" s="40"/>
      <c r="AH167" s="40"/>
      <c r="AI167" s="40"/>
      <c r="AJ167" s="40"/>
      <c r="AK167" s="40"/>
      <c r="AL167" s="40"/>
      <c r="AM167" s="40"/>
      <c r="AN167" s="40"/>
      <c r="AO167" s="40"/>
      <c r="AP167" s="40"/>
      <c r="AQ167" s="40"/>
      <c r="AR167" s="40"/>
      <c r="AS167" s="40"/>
      <c r="AT167" s="40"/>
      <c r="AU167" s="31"/>
      <c r="AV167" s="31"/>
      <c r="AW167" s="31" t="s">
        <v>7</v>
      </c>
      <c r="AX167" s="31"/>
      <c r="AY167" s="31"/>
      <c r="AZ167" s="31" t="s">
        <v>8</v>
      </c>
      <c r="BA167" s="31"/>
      <c r="BB167" s="31"/>
      <c r="BC167" s="31"/>
      <c r="BD167" s="31"/>
      <c r="BE167" s="133"/>
      <c r="BF167" s="133"/>
      <c r="BG167" s="133"/>
      <c r="BH167" s="133"/>
    </row>
    <row r="168" spans="1:60" ht="25.5" hidden="1" customHeight="1" x14ac:dyDescent="0.15">
      <c r="A168" s="36"/>
      <c r="B168" s="154" t="s">
        <v>135</v>
      </c>
      <c r="C168" s="155"/>
      <c r="D168" s="155"/>
      <c r="E168" s="156"/>
      <c r="F168" s="160" t="s">
        <v>9</v>
      </c>
      <c r="G168" s="160"/>
      <c r="H168" s="217"/>
      <c r="I168" s="217"/>
      <c r="J168" s="163" t="s">
        <v>10</v>
      </c>
      <c r="K168" s="163"/>
      <c r="L168" s="217"/>
      <c r="M168" s="217"/>
      <c r="N168" s="163" t="s">
        <v>11</v>
      </c>
      <c r="O168" s="165"/>
      <c r="P168" s="167" t="s">
        <v>12</v>
      </c>
      <c r="Q168" s="165"/>
      <c r="R168" s="186" t="s">
        <v>13</v>
      </c>
      <c r="S168" s="186"/>
      <c r="T168" s="217"/>
      <c r="U168" s="217"/>
      <c r="V168" s="163" t="s">
        <v>10</v>
      </c>
      <c r="W168" s="163"/>
      <c r="X168" s="217"/>
      <c r="Y168" s="217"/>
      <c r="Z168" s="163" t="s">
        <v>11</v>
      </c>
      <c r="AA168" s="165"/>
      <c r="AB168" s="31"/>
      <c r="AC168" s="31"/>
      <c r="AD168" s="31"/>
      <c r="AE168" s="154" t="s">
        <v>14</v>
      </c>
      <c r="AF168" s="188"/>
      <c r="AG168" s="188"/>
      <c r="AH168" s="188"/>
      <c r="AI168" s="189"/>
      <c r="AJ168" s="182">
        <f>ROUNDDOWN(AZ168/60,0)</f>
        <v>0</v>
      </c>
      <c r="AK168" s="182"/>
      <c r="AL168" s="184" t="s">
        <v>15</v>
      </c>
      <c r="AM168" s="184"/>
      <c r="AN168" s="182">
        <f>AZ168-AJ168*60</f>
        <v>0</v>
      </c>
      <c r="AO168" s="182"/>
      <c r="AP168" s="163" t="s">
        <v>11</v>
      </c>
      <c r="AQ168" s="165"/>
      <c r="AR168" s="40"/>
      <c r="AS168" s="31"/>
      <c r="AT168" s="31"/>
      <c r="AU168" s="177"/>
      <c r="AV168" s="177" t="s">
        <v>16</v>
      </c>
      <c r="AW168" s="176">
        <f>T168*60+X168</f>
        <v>0</v>
      </c>
      <c r="AX168" s="31"/>
      <c r="AY168" s="177" t="s">
        <v>17</v>
      </c>
      <c r="AZ168" s="176">
        <f>(T168*60+X168)-(H168*60+L168)</f>
        <v>0</v>
      </c>
      <c r="BA168" s="31"/>
      <c r="BB168" s="31"/>
      <c r="BC168" s="31"/>
      <c r="BD168" s="31"/>
      <c r="BE168" s="133"/>
      <c r="BF168" s="133"/>
      <c r="BG168" s="133"/>
      <c r="BH168" s="133"/>
    </row>
    <row r="169" spans="1:60" ht="35.25" hidden="1" customHeight="1" x14ac:dyDescent="0.15">
      <c r="A169" s="36"/>
      <c r="B169" s="157"/>
      <c r="C169" s="158"/>
      <c r="D169" s="158"/>
      <c r="E169" s="159"/>
      <c r="F169" s="160"/>
      <c r="G169" s="160"/>
      <c r="H169" s="218"/>
      <c r="I169" s="218"/>
      <c r="J169" s="164"/>
      <c r="K169" s="164"/>
      <c r="L169" s="218"/>
      <c r="M169" s="218"/>
      <c r="N169" s="164"/>
      <c r="O169" s="166"/>
      <c r="P169" s="168"/>
      <c r="Q169" s="166"/>
      <c r="R169" s="187"/>
      <c r="S169" s="187"/>
      <c r="T169" s="218"/>
      <c r="U169" s="218"/>
      <c r="V169" s="164"/>
      <c r="W169" s="164"/>
      <c r="X169" s="218"/>
      <c r="Y169" s="218"/>
      <c r="Z169" s="164"/>
      <c r="AA169" s="166"/>
      <c r="AB169" s="31"/>
      <c r="AC169" s="31"/>
      <c r="AD169" s="31"/>
      <c r="AE169" s="190"/>
      <c r="AF169" s="191"/>
      <c r="AG169" s="191"/>
      <c r="AH169" s="191"/>
      <c r="AI169" s="192"/>
      <c r="AJ169" s="183"/>
      <c r="AK169" s="183"/>
      <c r="AL169" s="185"/>
      <c r="AM169" s="185"/>
      <c r="AN169" s="183"/>
      <c r="AO169" s="183"/>
      <c r="AP169" s="164"/>
      <c r="AQ169" s="166"/>
      <c r="AR169" s="40"/>
      <c r="AS169" s="31"/>
      <c r="AT169" s="31"/>
      <c r="AU169" s="177"/>
      <c r="AV169" s="177"/>
      <c r="AW169" s="176"/>
      <c r="AX169" s="31"/>
      <c r="AY169" s="177"/>
      <c r="AZ169" s="176"/>
      <c r="BA169" s="31"/>
      <c r="BB169" s="31"/>
      <c r="BC169" s="31"/>
      <c r="BD169" s="31"/>
      <c r="BE169" s="133"/>
      <c r="BF169" s="133"/>
      <c r="BG169" s="133"/>
      <c r="BH169" s="133"/>
    </row>
    <row r="170" spans="1:60" ht="17.25" hidden="1" customHeight="1" x14ac:dyDescent="0.15">
      <c r="A170" s="36"/>
      <c r="B170" s="41"/>
      <c r="C170" s="41"/>
      <c r="D170" s="41"/>
      <c r="E170" s="41"/>
      <c r="F170" s="42"/>
      <c r="G170" s="42"/>
      <c r="H170" s="138"/>
      <c r="I170" s="42"/>
      <c r="J170" s="42"/>
      <c r="K170" s="42"/>
      <c r="L170" s="42"/>
      <c r="M170" s="42"/>
      <c r="N170" s="42"/>
      <c r="O170" s="42"/>
      <c r="P170" s="42"/>
      <c r="Q170" s="42"/>
      <c r="R170" s="42"/>
      <c r="S170" s="42"/>
      <c r="T170" s="42"/>
      <c r="U170" s="42"/>
      <c r="V170" s="42"/>
      <c r="W170" s="42"/>
      <c r="X170" s="40"/>
      <c r="Y170" s="40"/>
      <c r="Z170" s="39"/>
      <c r="AA170" s="139"/>
      <c r="AB170" s="40"/>
      <c r="AC170" s="40"/>
      <c r="AD170" s="40"/>
      <c r="AE170" s="40"/>
      <c r="AF170" s="40"/>
      <c r="AG170" s="40"/>
      <c r="AH170" s="40"/>
      <c r="AI170" s="40"/>
      <c r="AJ170" s="122" t="s">
        <v>18</v>
      </c>
      <c r="AK170" s="121"/>
      <c r="AL170" s="121"/>
      <c r="AM170" s="121"/>
      <c r="AN170" s="121"/>
      <c r="AO170" s="121"/>
      <c r="AP170" s="40"/>
      <c r="AQ170" s="40"/>
      <c r="AR170" s="40"/>
      <c r="AS170" s="31"/>
      <c r="AT170" s="31"/>
      <c r="AU170" s="31"/>
      <c r="AV170" s="31"/>
      <c r="AW170" s="31"/>
      <c r="AX170" s="31"/>
      <c r="AY170" s="31"/>
      <c r="AZ170" s="31"/>
      <c r="BA170" s="31"/>
      <c r="BB170" s="31"/>
      <c r="BC170" s="31"/>
      <c r="BD170" s="31"/>
      <c r="BE170" s="133"/>
      <c r="BF170" s="133"/>
      <c r="BG170" s="133"/>
      <c r="BH170" s="133"/>
    </row>
    <row r="171" spans="1:60" s="31" customFormat="1" ht="25.5" hidden="1" customHeight="1" x14ac:dyDescent="0.15">
      <c r="A171" s="36"/>
      <c r="B171" s="37"/>
      <c r="C171" s="38"/>
      <c r="D171" s="38"/>
      <c r="E171" s="38"/>
      <c r="F171" s="39"/>
      <c r="G171" s="39"/>
      <c r="H171" s="39"/>
      <c r="I171" s="39"/>
      <c r="J171" s="39"/>
      <c r="K171" s="39"/>
      <c r="L171" s="39"/>
      <c r="M171" s="39"/>
      <c r="N171" s="39"/>
      <c r="O171" s="39"/>
      <c r="P171" s="39"/>
      <c r="Q171" s="39"/>
      <c r="R171" s="39"/>
      <c r="S171" s="39"/>
      <c r="T171" s="39"/>
      <c r="U171" s="39"/>
      <c r="V171" s="39"/>
      <c r="W171" s="139"/>
      <c r="X171" s="40"/>
      <c r="Y171" s="40"/>
      <c r="Z171" s="39"/>
      <c r="AA171" s="139"/>
      <c r="AB171" s="40"/>
      <c r="AC171" s="40"/>
      <c r="AD171" s="40"/>
      <c r="AE171" s="40"/>
      <c r="AF171" s="40"/>
      <c r="AG171" s="40"/>
      <c r="AH171" s="40"/>
      <c r="AI171" s="40"/>
      <c r="AJ171" s="121"/>
      <c r="AK171" s="121"/>
      <c r="AL171" s="121"/>
      <c r="AM171" s="121"/>
      <c r="AN171" s="121"/>
      <c r="AO171" s="121"/>
      <c r="AP171" s="40"/>
      <c r="AQ171" s="40"/>
      <c r="AR171" s="40"/>
      <c r="AW171" s="47" t="s">
        <v>19</v>
      </c>
      <c r="AZ171" s="31" t="s">
        <v>20</v>
      </c>
      <c r="BC171" s="31" t="s">
        <v>130</v>
      </c>
      <c r="BE171" s="133"/>
      <c r="BF171" s="133"/>
      <c r="BG171" s="133"/>
      <c r="BH171" s="133"/>
    </row>
    <row r="172" spans="1:60" s="48" customFormat="1" ht="25.5" hidden="1" customHeight="1" x14ac:dyDescent="0.15">
      <c r="A172" s="45"/>
      <c r="B172" s="46" t="s">
        <v>129</v>
      </c>
      <c r="C172" s="46"/>
      <c r="D172" s="46"/>
      <c r="E172" s="46"/>
      <c r="F172" s="46"/>
      <c r="G172" s="46"/>
      <c r="H172" s="46"/>
      <c r="I172" s="46"/>
      <c r="J172" s="46"/>
      <c r="K172" s="46"/>
      <c r="L172" s="46"/>
      <c r="M172" s="46"/>
      <c r="N172" s="46"/>
      <c r="O172" s="47"/>
      <c r="P172" s="46"/>
      <c r="Q172" s="46"/>
      <c r="R172" s="46"/>
      <c r="S172" s="46"/>
      <c r="T172" s="46"/>
      <c r="U172" s="12"/>
      <c r="V172" s="46"/>
      <c r="W172" s="46"/>
      <c r="X172" s="40"/>
      <c r="Y172" s="40"/>
      <c r="Z172" s="39"/>
      <c r="AA172" s="139"/>
      <c r="AB172" s="40"/>
      <c r="AC172" s="40"/>
      <c r="AD172" s="40"/>
      <c r="AE172" s="37" t="s">
        <v>21</v>
      </c>
      <c r="AF172" s="47"/>
      <c r="AG172" s="42"/>
      <c r="AH172" s="42"/>
      <c r="AI172" s="42"/>
      <c r="AJ172" s="123"/>
      <c r="AK172" s="123"/>
      <c r="AL172" s="123"/>
      <c r="AM172" s="123"/>
      <c r="AN172" s="121"/>
      <c r="AO172" s="121"/>
      <c r="AP172" s="40"/>
      <c r="AQ172" s="31"/>
      <c r="AR172" s="40"/>
      <c r="AS172" s="31"/>
      <c r="AT172" s="31"/>
      <c r="AU172" s="47"/>
      <c r="AV172" s="47"/>
      <c r="AW172" s="47" t="s">
        <v>22</v>
      </c>
      <c r="AX172" s="47"/>
      <c r="AY172" s="47"/>
      <c r="AZ172" s="31" t="s">
        <v>23</v>
      </c>
      <c r="BA172" s="47"/>
      <c r="BB172" s="31"/>
      <c r="BC172" s="31" t="s">
        <v>131</v>
      </c>
      <c r="BD172" s="47"/>
      <c r="BE172" s="133"/>
      <c r="BF172" s="134"/>
      <c r="BG172" s="134"/>
      <c r="BH172" s="134"/>
    </row>
    <row r="173" spans="1:60" ht="25.5" hidden="1" customHeight="1" x14ac:dyDescent="0.15">
      <c r="A173" s="36"/>
      <c r="B173" s="154" t="s">
        <v>135</v>
      </c>
      <c r="C173" s="155"/>
      <c r="D173" s="155"/>
      <c r="E173" s="156"/>
      <c r="F173" s="160" t="s">
        <v>9</v>
      </c>
      <c r="G173" s="160"/>
      <c r="H173" s="217"/>
      <c r="I173" s="217"/>
      <c r="J173" s="163" t="s">
        <v>10</v>
      </c>
      <c r="K173" s="163"/>
      <c r="L173" s="217"/>
      <c r="M173" s="217"/>
      <c r="N173" s="163" t="s">
        <v>11</v>
      </c>
      <c r="O173" s="165"/>
      <c r="P173" s="167" t="s">
        <v>12</v>
      </c>
      <c r="Q173" s="165"/>
      <c r="R173" s="186" t="s">
        <v>13</v>
      </c>
      <c r="S173" s="186"/>
      <c r="T173" s="219"/>
      <c r="U173" s="217"/>
      <c r="V173" s="163" t="s">
        <v>10</v>
      </c>
      <c r="W173" s="163"/>
      <c r="X173" s="217"/>
      <c r="Y173" s="217"/>
      <c r="Z173" s="163" t="s">
        <v>11</v>
      </c>
      <c r="AA173" s="165"/>
      <c r="AB173" s="40"/>
      <c r="AC173" s="40"/>
      <c r="AD173" s="40"/>
      <c r="AE173" s="196" t="s">
        <v>24</v>
      </c>
      <c r="AF173" s="163"/>
      <c r="AG173" s="163"/>
      <c r="AH173" s="163"/>
      <c r="AI173" s="165"/>
      <c r="AJ173" s="194">
        <f>ROUNDDOWN(AW178/60,0)</f>
        <v>0</v>
      </c>
      <c r="AK173" s="182"/>
      <c r="AL173" s="163" t="s">
        <v>10</v>
      </c>
      <c r="AM173" s="163"/>
      <c r="AN173" s="182">
        <f>AW178-AJ173*60</f>
        <v>0</v>
      </c>
      <c r="AO173" s="182"/>
      <c r="AP173" s="163" t="s">
        <v>11</v>
      </c>
      <c r="AQ173" s="165"/>
      <c r="AR173" s="40"/>
      <c r="AS173" s="49"/>
      <c r="AT173" s="49"/>
      <c r="AU173" s="31"/>
      <c r="AV173" s="177" t="s">
        <v>25</v>
      </c>
      <c r="AW173" s="176">
        <f>IF(AZ173&lt;=BC173,BC173,AW168)</f>
        <v>1200</v>
      </c>
      <c r="AX173" s="193"/>
      <c r="AY173" s="177" t="s">
        <v>26</v>
      </c>
      <c r="AZ173" s="176">
        <f>T173*60+X173</f>
        <v>0</v>
      </c>
      <c r="BA173" s="193"/>
      <c r="BB173" s="177" t="s">
        <v>27</v>
      </c>
      <c r="BC173" s="176">
        <f>IF(C181="☑",21*60,20*60)</f>
        <v>1200</v>
      </c>
      <c r="BD173" s="31"/>
      <c r="BE173" s="133"/>
      <c r="BF173" s="133"/>
      <c r="BG173" s="133"/>
      <c r="BH173" s="133"/>
    </row>
    <row r="174" spans="1:60" ht="35.25" hidden="1" customHeight="1" x14ac:dyDescent="0.15">
      <c r="A174" s="36"/>
      <c r="B174" s="157"/>
      <c r="C174" s="158"/>
      <c r="D174" s="158"/>
      <c r="E174" s="159"/>
      <c r="F174" s="160"/>
      <c r="G174" s="160"/>
      <c r="H174" s="218"/>
      <c r="I174" s="218"/>
      <c r="J174" s="164"/>
      <c r="K174" s="164"/>
      <c r="L174" s="218"/>
      <c r="M174" s="218"/>
      <c r="N174" s="164"/>
      <c r="O174" s="166"/>
      <c r="P174" s="168"/>
      <c r="Q174" s="166"/>
      <c r="R174" s="187"/>
      <c r="S174" s="187"/>
      <c r="T174" s="220"/>
      <c r="U174" s="218"/>
      <c r="V174" s="164"/>
      <c r="W174" s="164"/>
      <c r="X174" s="218"/>
      <c r="Y174" s="218"/>
      <c r="Z174" s="164"/>
      <c r="AA174" s="166"/>
      <c r="AB174" s="31"/>
      <c r="AC174" s="31"/>
      <c r="AD174" s="31"/>
      <c r="AE174" s="168"/>
      <c r="AF174" s="164"/>
      <c r="AG174" s="164"/>
      <c r="AH174" s="164"/>
      <c r="AI174" s="166"/>
      <c r="AJ174" s="195"/>
      <c r="AK174" s="183"/>
      <c r="AL174" s="164"/>
      <c r="AM174" s="164"/>
      <c r="AN174" s="183"/>
      <c r="AO174" s="183"/>
      <c r="AP174" s="164"/>
      <c r="AQ174" s="166"/>
      <c r="AR174" s="40"/>
      <c r="AS174" s="49"/>
      <c r="AT174" s="49"/>
      <c r="AU174" s="31"/>
      <c r="AV174" s="177"/>
      <c r="AW174" s="176"/>
      <c r="AX174" s="193"/>
      <c r="AY174" s="177"/>
      <c r="AZ174" s="176"/>
      <c r="BA174" s="193"/>
      <c r="BB174" s="177"/>
      <c r="BC174" s="176"/>
      <c r="BD174" s="31"/>
      <c r="BE174" s="133"/>
      <c r="BF174" s="133"/>
      <c r="BG174" s="133"/>
      <c r="BH174" s="133"/>
    </row>
    <row r="175" spans="1:60" ht="17.25" hidden="1" customHeight="1" x14ac:dyDescent="0.15">
      <c r="A175" s="50"/>
      <c r="B175" s="41"/>
      <c r="C175" s="41"/>
      <c r="D175" s="41"/>
      <c r="E175" s="41"/>
      <c r="F175" s="31"/>
      <c r="G175" s="41"/>
      <c r="H175" s="138"/>
      <c r="I175" s="41"/>
      <c r="J175" s="41"/>
      <c r="K175" s="41"/>
      <c r="L175" s="41"/>
      <c r="M175" s="41"/>
      <c r="N175" s="41"/>
      <c r="O175" s="41"/>
      <c r="P175" s="51"/>
      <c r="Q175" s="41"/>
      <c r="R175" s="41"/>
      <c r="S175" s="41"/>
      <c r="T175" s="41"/>
      <c r="U175" s="41"/>
      <c r="V175" s="41"/>
      <c r="W175" s="41"/>
      <c r="X175" s="40"/>
      <c r="Y175" s="40"/>
      <c r="Z175" s="39"/>
      <c r="AA175" s="31"/>
      <c r="AB175" s="31"/>
      <c r="AC175" s="31"/>
      <c r="AD175" s="31"/>
      <c r="AE175" s="31"/>
      <c r="AF175" s="31"/>
      <c r="AG175" s="31"/>
      <c r="AH175" s="31"/>
      <c r="AI175" s="31"/>
      <c r="AJ175" s="44" t="s">
        <v>18</v>
      </c>
      <c r="AK175" s="31"/>
      <c r="AL175" s="31"/>
      <c r="AM175" s="31"/>
      <c r="AN175" s="31"/>
      <c r="AO175" s="31"/>
      <c r="AP175" s="31"/>
      <c r="AQ175" s="31"/>
      <c r="AR175" s="31"/>
      <c r="AS175" s="31"/>
      <c r="AT175" s="31"/>
      <c r="AU175" s="31"/>
      <c r="AV175" s="31"/>
      <c r="AW175" s="31"/>
      <c r="AX175" s="31"/>
      <c r="AY175" s="31"/>
      <c r="AZ175" s="63" t="s">
        <v>28</v>
      </c>
      <c r="BA175" s="31"/>
      <c r="BB175" s="31"/>
      <c r="BC175" s="31"/>
      <c r="BD175" s="31"/>
      <c r="BE175" s="133"/>
      <c r="BF175" s="133"/>
      <c r="BG175" s="133"/>
      <c r="BH175" s="133"/>
    </row>
    <row r="176" spans="1:60" ht="25.5" hidden="1" customHeight="1" x14ac:dyDescent="0.2">
      <c r="A176" s="50"/>
      <c r="B176" s="31"/>
      <c r="C176" s="201" t="s">
        <v>134</v>
      </c>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3"/>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129" t="s">
        <v>29</v>
      </c>
      <c r="BA176" s="31"/>
      <c r="BB176" s="31"/>
      <c r="BC176" s="31"/>
      <c r="BD176" s="31"/>
      <c r="BE176" s="133"/>
      <c r="BF176" s="133"/>
      <c r="BG176" s="133"/>
      <c r="BH176" s="133"/>
    </row>
    <row r="177" spans="1:60" ht="25.5" hidden="1" customHeight="1" x14ac:dyDescent="0.15">
      <c r="A177" s="50"/>
      <c r="B177" s="31"/>
      <c r="C177" s="204"/>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6"/>
      <c r="AD177" s="31"/>
      <c r="AE177" s="37" t="s">
        <v>30</v>
      </c>
      <c r="AF177" s="31"/>
      <c r="AG177" s="31"/>
      <c r="AH177" s="31"/>
      <c r="AI177" s="31"/>
      <c r="AJ177" s="31"/>
      <c r="AK177" s="31"/>
      <c r="AL177" s="31"/>
      <c r="AM177" s="31"/>
      <c r="AN177" s="31"/>
      <c r="AO177" s="31"/>
      <c r="AP177" s="31"/>
      <c r="AQ177" s="31"/>
      <c r="AR177" s="31"/>
      <c r="AS177" s="31"/>
      <c r="AT177" s="31"/>
      <c r="AU177" s="31"/>
      <c r="AV177" s="31"/>
      <c r="AW177" s="31" t="s">
        <v>31</v>
      </c>
      <c r="AX177" s="31"/>
      <c r="AY177" s="31"/>
      <c r="AZ177" s="31" t="s">
        <v>32</v>
      </c>
      <c r="BA177" s="64"/>
      <c r="BB177" s="31"/>
      <c r="BC177" s="31"/>
      <c r="BD177" s="31"/>
      <c r="BE177" s="133"/>
      <c r="BF177" s="133"/>
      <c r="BG177" s="133"/>
      <c r="BH177" s="133"/>
    </row>
    <row r="178" spans="1:60" s="48" customFormat="1" ht="25.5" hidden="1" customHeight="1" x14ac:dyDescent="0.15">
      <c r="A178" s="50"/>
      <c r="B178" s="31"/>
      <c r="C178" s="204"/>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6"/>
      <c r="AC178" s="1"/>
      <c r="AD178" s="31"/>
      <c r="AE178" s="154" t="s">
        <v>33</v>
      </c>
      <c r="AF178" s="155"/>
      <c r="AG178" s="155"/>
      <c r="AH178" s="155"/>
      <c r="AI178" s="155"/>
      <c r="AJ178" s="155"/>
      <c r="AK178" s="156"/>
      <c r="AL178" s="207">
        <f>IF(AZ168=0,0,ROUNDUP(AW178/AZ168,3))</f>
        <v>0</v>
      </c>
      <c r="AM178" s="208"/>
      <c r="AN178" s="208"/>
      <c r="AO178" s="208"/>
      <c r="AP178" s="208"/>
      <c r="AQ178" s="209"/>
      <c r="AR178" s="31"/>
      <c r="AS178" s="31"/>
      <c r="AT178" s="31"/>
      <c r="AU178" s="47"/>
      <c r="AV178" s="177" t="s">
        <v>34</v>
      </c>
      <c r="AW178" s="213">
        <f>IF(AW168-AW173&gt;0,IF(AW168-AW173&gt;AZ168,AZ168,AW168-AW173),0)</f>
        <v>0</v>
      </c>
      <c r="AX178" s="214" t="s">
        <v>35</v>
      </c>
      <c r="AY178" s="214"/>
      <c r="AZ178" s="64"/>
      <c r="BA178" s="64"/>
      <c r="BB178" s="47"/>
      <c r="BC178" s="47"/>
      <c r="BD178" s="47"/>
      <c r="BE178" s="134"/>
      <c r="BF178" s="134"/>
      <c r="BG178" s="134"/>
      <c r="BH178" s="134"/>
    </row>
    <row r="179" spans="1:60" ht="35.25" hidden="1" customHeight="1" x14ac:dyDescent="0.15">
      <c r="A179" s="50"/>
      <c r="B179" s="31"/>
      <c r="C179" s="204"/>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6"/>
      <c r="AD179" s="31"/>
      <c r="AE179" s="157"/>
      <c r="AF179" s="158"/>
      <c r="AG179" s="158"/>
      <c r="AH179" s="158"/>
      <c r="AI179" s="158"/>
      <c r="AJ179" s="158"/>
      <c r="AK179" s="159"/>
      <c r="AL179" s="210"/>
      <c r="AM179" s="211"/>
      <c r="AN179" s="211"/>
      <c r="AO179" s="211"/>
      <c r="AP179" s="211"/>
      <c r="AQ179" s="212"/>
      <c r="AR179" s="31"/>
      <c r="AS179" s="31"/>
      <c r="AT179" s="31"/>
      <c r="AU179" s="177"/>
      <c r="AV179" s="177"/>
      <c r="AW179" s="213"/>
      <c r="AX179" s="214"/>
      <c r="AY179" s="214"/>
      <c r="AZ179" s="31"/>
      <c r="BA179" s="31"/>
      <c r="BB179" s="31"/>
      <c r="BC179" s="31"/>
      <c r="BD179" s="31"/>
      <c r="BE179" s="133"/>
      <c r="BF179" s="133"/>
      <c r="BG179" s="133"/>
      <c r="BH179" s="133"/>
    </row>
    <row r="180" spans="1:60" ht="25.5" hidden="1" customHeight="1" x14ac:dyDescent="0.15">
      <c r="A180" s="50"/>
      <c r="B180" s="31"/>
      <c r="C180" s="204"/>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6"/>
      <c r="AD180" s="31"/>
      <c r="AE180" s="31"/>
      <c r="AF180" s="31"/>
      <c r="AG180" s="31"/>
      <c r="AH180" s="31"/>
      <c r="AI180" s="31"/>
      <c r="AJ180" s="31"/>
      <c r="AK180" s="44" t="s">
        <v>18</v>
      </c>
      <c r="AL180" s="31"/>
      <c r="AM180" s="40"/>
      <c r="AN180" s="40"/>
      <c r="AO180" s="40"/>
      <c r="AP180" s="31"/>
      <c r="AQ180" s="31"/>
      <c r="AR180" s="31"/>
      <c r="AS180" s="31"/>
      <c r="AT180" s="31"/>
      <c r="AU180" s="177"/>
      <c r="AV180" s="31"/>
      <c r="AW180" s="31"/>
      <c r="AX180" s="31"/>
      <c r="AY180" s="31"/>
      <c r="AZ180" s="31"/>
      <c r="BA180" s="31"/>
      <c r="BB180" s="31"/>
      <c r="BC180" s="31"/>
      <c r="BD180" s="31"/>
      <c r="BE180" s="133"/>
      <c r="BF180" s="133"/>
      <c r="BG180" s="133"/>
      <c r="BH180" s="133"/>
    </row>
    <row r="181" spans="1:60" ht="25.5" hidden="1" customHeight="1" x14ac:dyDescent="0.15">
      <c r="A181" s="50"/>
      <c r="B181" s="31"/>
      <c r="C181" s="197" t="s">
        <v>132</v>
      </c>
      <c r="D181" s="198"/>
      <c r="E181" s="199" t="s">
        <v>133</v>
      </c>
      <c r="F181" s="199"/>
      <c r="G181" s="199"/>
      <c r="H181" s="199"/>
      <c r="I181" s="199"/>
      <c r="J181" s="199"/>
      <c r="K181" s="199"/>
      <c r="L181" s="199"/>
      <c r="M181" s="199"/>
      <c r="N181" s="199"/>
      <c r="O181" s="199"/>
      <c r="P181" s="199"/>
      <c r="Q181" s="199"/>
      <c r="R181" s="199"/>
      <c r="S181" s="199"/>
      <c r="T181" s="199"/>
      <c r="U181" s="199"/>
      <c r="V181" s="199"/>
      <c r="W181" s="199"/>
      <c r="X181" s="199"/>
      <c r="Y181" s="199"/>
      <c r="Z181" s="199"/>
      <c r="AA181" s="199"/>
      <c r="AB181" s="200"/>
      <c r="AD181" s="31"/>
      <c r="AE181" s="31"/>
      <c r="AF181" s="31"/>
      <c r="AG181" s="31"/>
      <c r="AJ181" s="31"/>
      <c r="AK181" s="52" t="s">
        <v>36</v>
      </c>
      <c r="AL181" s="31"/>
      <c r="AM181" s="40"/>
      <c r="AN181" s="40"/>
      <c r="AO181" s="40"/>
      <c r="AP181" s="31"/>
      <c r="AQ181" s="31"/>
      <c r="AR181" s="31"/>
      <c r="AS181" s="31"/>
      <c r="AT181" s="31"/>
      <c r="AU181" s="31"/>
      <c r="AV181" s="31"/>
      <c r="AW181" s="31"/>
      <c r="AX181" s="31"/>
      <c r="AY181" s="31"/>
      <c r="AZ181" s="31"/>
      <c r="BA181" s="31"/>
      <c r="BB181" s="31"/>
      <c r="BC181" s="31"/>
      <c r="BD181" s="31"/>
      <c r="BE181" s="133"/>
      <c r="BF181" s="133"/>
      <c r="BG181" s="133"/>
      <c r="BH181" s="133"/>
    </row>
    <row r="182" spans="1:60" ht="17.25" hidden="1" customHeight="1" x14ac:dyDescent="0.15">
      <c r="A182" s="53"/>
      <c r="B182" s="54"/>
      <c r="C182" s="54"/>
      <c r="D182" s="54"/>
      <c r="E182" s="54"/>
      <c r="F182" s="55"/>
      <c r="G182" s="54"/>
      <c r="H182" s="54"/>
      <c r="I182" s="54"/>
      <c r="J182" s="54"/>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7"/>
      <c r="AL182" s="56"/>
      <c r="AM182" s="58"/>
      <c r="AN182" s="58"/>
      <c r="AO182" s="58"/>
      <c r="AP182" s="56"/>
      <c r="AQ182" s="56"/>
      <c r="AR182" s="56"/>
      <c r="AS182" s="56"/>
      <c r="AT182" s="31"/>
      <c r="AU182" s="31"/>
      <c r="AV182" s="31"/>
      <c r="AW182" s="31"/>
      <c r="AX182" s="31"/>
      <c r="AY182" s="31"/>
      <c r="AZ182" s="31"/>
      <c r="BA182" s="31"/>
      <c r="BB182" s="31"/>
      <c r="BC182" s="31"/>
      <c r="BD182" s="31"/>
      <c r="BE182" s="31"/>
      <c r="BF182" s="31"/>
    </row>
    <row r="183" spans="1:60" ht="25.5" hidden="1" customHeight="1" x14ac:dyDescent="0.15">
      <c r="A183" s="148" t="s">
        <v>47</v>
      </c>
      <c r="B183" s="149"/>
      <c r="C183" s="149"/>
      <c r="D183" s="149"/>
      <c r="E183" s="149"/>
      <c r="F183" s="149"/>
      <c r="G183" s="149"/>
      <c r="H183" s="149"/>
      <c r="I183" s="150"/>
      <c r="J183" s="30"/>
      <c r="K183" s="59" t="s">
        <v>38</v>
      </c>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30"/>
      <c r="AP183" s="30"/>
      <c r="AQ183" s="30"/>
      <c r="AR183" s="30"/>
      <c r="AS183" s="30"/>
      <c r="AT183" s="30"/>
      <c r="AU183" s="31"/>
      <c r="AV183" s="31" t="s">
        <v>4</v>
      </c>
      <c r="AW183" s="40"/>
      <c r="AX183" s="40"/>
      <c r="AY183" s="40"/>
      <c r="AZ183" s="40"/>
      <c r="BA183" s="31"/>
      <c r="BB183" s="40"/>
      <c r="BC183" s="40"/>
      <c r="BD183" s="40"/>
      <c r="BE183" s="40"/>
      <c r="BF183" s="40"/>
      <c r="BG183" s="9"/>
    </row>
    <row r="184" spans="1:60" ht="17.25" hidden="1" customHeight="1" x14ac:dyDescent="0.15">
      <c r="A184" s="151"/>
      <c r="B184" s="152"/>
      <c r="C184" s="152"/>
      <c r="D184" s="152"/>
      <c r="E184" s="152"/>
      <c r="F184" s="152"/>
      <c r="G184" s="152"/>
      <c r="H184" s="152"/>
      <c r="I184" s="153"/>
      <c r="J184" s="32"/>
      <c r="K184" s="32"/>
      <c r="L184" s="32"/>
      <c r="M184" s="32"/>
      <c r="N184" s="32"/>
      <c r="O184" s="32"/>
      <c r="P184" s="32"/>
      <c r="Q184" s="32"/>
      <c r="R184" s="32"/>
      <c r="S184" s="32"/>
      <c r="T184" s="32"/>
      <c r="U184" s="32"/>
      <c r="V184" s="32"/>
      <c r="W184" s="32"/>
      <c r="X184" s="33"/>
      <c r="Y184" s="33"/>
      <c r="Z184" s="33"/>
      <c r="AA184" s="33"/>
      <c r="AB184" s="33"/>
      <c r="AC184" s="33"/>
      <c r="AD184" s="33"/>
      <c r="AE184" s="34"/>
      <c r="AF184" s="33"/>
      <c r="AG184" s="33"/>
      <c r="AH184" s="33"/>
      <c r="AI184" s="33"/>
      <c r="AJ184" s="33"/>
      <c r="AK184" s="33"/>
      <c r="AL184" s="33"/>
      <c r="AM184" s="33"/>
      <c r="AN184" s="33"/>
      <c r="AO184" s="33"/>
      <c r="AP184" s="35"/>
      <c r="AQ184" s="35"/>
      <c r="AR184" s="35"/>
      <c r="AS184" s="35"/>
      <c r="AT184" s="31"/>
      <c r="AU184" s="31"/>
      <c r="AV184" s="31"/>
      <c r="AW184" s="31"/>
      <c r="AX184" s="31"/>
      <c r="AY184" s="31"/>
      <c r="AZ184" s="31"/>
      <c r="BA184" s="31"/>
      <c r="BB184" s="31"/>
      <c r="BC184" s="31"/>
      <c r="BD184" s="31"/>
      <c r="BE184" s="31"/>
      <c r="BF184" s="31"/>
      <c r="BG184" s="31"/>
    </row>
    <row r="185" spans="1:60" ht="28.5" hidden="1" customHeight="1" x14ac:dyDescent="0.15">
      <c r="A185" s="36"/>
      <c r="B185" s="37" t="s">
        <v>5</v>
      </c>
      <c r="C185" s="38"/>
      <c r="D185" s="38"/>
      <c r="E185" s="38"/>
      <c r="F185" s="31"/>
      <c r="G185" s="39"/>
      <c r="H185" s="31"/>
      <c r="I185" s="39"/>
      <c r="J185" s="39"/>
      <c r="K185" s="39"/>
      <c r="L185" s="39"/>
      <c r="M185" s="39"/>
      <c r="N185" s="39"/>
      <c r="O185" s="39"/>
      <c r="P185" s="39"/>
      <c r="Q185" s="39"/>
      <c r="R185" s="39"/>
      <c r="S185" s="39"/>
      <c r="T185" s="39"/>
      <c r="U185" s="39"/>
      <c r="V185" s="39"/>
      <c r="W185" s="39"/>
      <c r="X185" s="39"/>
      <c r="Y185" s="39"/>
      <c r="Z185" s="39"/>
      <c r="AA185" s="139"/>
      <c r="AB185" s="40"/>
      <c r="AC185" s="40"/>
      <c r="AD185" s="40"/>
      <c r="AE185" s="37" t="s">
        <v>6</v>
      </c>
      <c r="AF185" s="40"/>
      <c r="AG185" s="40"/>
      <c r="AH185" s="40"/>
      <c r="AI185" s="40"/>
      <c r="AJ185" s="40"/>
      <c r="AK185" s="40"/>
      <c r="AL185" s="40"/>
      <c r="AM185" s="40"/>
      <c r="AN185" s="40"/>
      <c r="AO185" s="40"/>
      <c r="AP185" s="40"/>
      <c r="AQ185" s="40"/>
      <c r="AR185" s="40"/>
      <c r="AS185" s="40"/>
      <c r="AT185" s="40"/>
      <c r="AU185" s="31"/>
      <c r="AV185" s="31"/>
      <c r="AW185" s="31" t="s">
        <v>7</v>
      </c>
      <c r="AX185" s="31"/>
      <c r="AY185" s="31"/>
      <c r="AZ185" s="31" t="s">
        <v>8</v>
      </c>
      <c r="BA185" s="31"/>
      <c r="BB185" s="31"/>
      <c r="BC185" s="31"/>
      <c r="BD185" s="31"/>
      <c r="BE185" s="133"/>
      <c r="BF185" s="133"/>
      <c r="BG185" s="133"/>
      <c r="BH185" s="133"/>
    </row>
    <row r="186" spans="1:60" ht="25.5" hidden="1" customHeight="1" x14ac:dyDescent="0.15">
      <c r="A186" s="36"/>
      <c r="B186" s="154" t="s">
        <v>135</v>
      </c>
      <c r="C186" s="155"/>
      <c r="D186" s="155"/>
      <c r="E186" s="156"/>
      <c r="F186" s="160" t="s">
        <v>9</v>
      </c>
      <c r="G186" s="160"/>
      <c r="H186" s="217"/>
      <c r="I186" s="217"/>
      <c r="J186" s="163" t="s">
        <v>10</v>
      </c>
      <c r="K186" s="163"/>
      <c r="L186" s="217"/>
      <c r="M186" s="217"/>
      <c r="N186" s="163" t="s">
        <v>11</v>
      </c>
      <c r="O186" s="165"/>
      <c r="P186" s="167" t="s">
        <v>12</v>
      </c>
      <c r="Q186" s="165"/>
      <c r="R186" s="186" t="s">
        <v>13</v>
      </c>
      <c r="S186" s="186"/>
      <c r="T186" s="217"/>
      <c r="U186" s="217"/>
      <c r="V186" s="163" t="s">
        <v>10</v>
      </c>
      <c r="W186" s="163"/>
      <c r="X186" s="217"/>
      <c r="Y186" s="217"/>
      <c r="Z186" s="163" t="s">
        <v>11</v>
      </c>
      <c r="AA186" s="165"/>
      <c r="AB186" s="31"/>
      <c r="AC186" s="31"/>
      <c r="AD186" s="31"/>
      <c r="AE186" s="154" t="s">
        <v>14</v>
      </c>
      <c r="AF186" s="188"/>
      <c r="AG186" s="188"/>
      <c r="AH186" s="188"/>
      <c r="AI186" s="189"/>
      <c r="AJ186" s="182">
        <f>ROUNDDOWN(AZ186/60,0)</f>
        <v>0</v>
      </c>
      <c r="AK186" s="182"/>
      <c r="AL186" s="184" t="s">
        <v>15</v>
      </c>
      <c r="AM186" s="184"/>
      <c r="AN186" s="182">
        <f>AZ186-AJ186*60</f>
        <v>0</v>
      </c>
      <c r="AO186" s="182"/>
      <c r="AP186" s="163" t="s">
        <v>11</v>
      </c>
      <c r="AQ186" s="165"/>
      <c r="AR186" s="40"/>
      <c r="AS186" s="31"/>
      <c r="AT186" s="31"/>
      <c r="AU186" s="177"/>
      <c r="AV186" s="177" t="s">
        <v>16</v>
      </c>
      <c r="AW186" s="176">
        <f>T186*60+X186</f>
        <v>0</v>
      </c>
      <c r="AX186" s="31"/>
      <c r="AY186" s="177" t="s">
        <v>17</v>
      </c>
      <c r="AZ186" s="176">
        <f>(T186*60+X186)-(H186*60+L186)</f>
        <v>0</v>
      </c>
      <c r="BA186" s="31"/>
      <c r="BB186" s="31"/>
      <c r="BC186" s="31"/>
      <c r="BD186" s="31"/>
      <c r="BE186" s="133"/>
      <c r="BF186" s="133"/>
      <c r="BG186" s="133"/>
      <c r="BH186" s="133"/>
    </row>
    <row r="187" spans="1:60" ht="35.25" hidden="1" customHeight="1" x14ac:dyDescent="0.15">
      <c r="A187" s="36"/>
      <c r="B187" s="157"/>
      <c r="C187" s="158"/>
      <c r="D187" s="158"/>
      <c r="E187" s="159"/>
      <c r="F187" s="160"/>
      <c r="G187" s="160"/>
      <c r="H187" s="218"/>
      <c r="I187" s="218"/>
      <c r="J187" s="164"/>
      <c r="K187" s="164"/>
      <c r="L187" s="218"/>
      <c r="M187" s="218"/>
      <c r="N187" s="164"/>
      <c r="O187" s="166"/>
      <c r="P187" s="168"/>
      <c r="Q187" s="166"/>
      <c r="R187" s="187"/>
      <c r="S187" s="187"/>
      <c r="T187" s="218"/>
      <c r="U187" s="218"/>
      <c r="V187" s="164"/>
      <c r="W187" s="164"/>
      <c r="X187" s="218"/>
      <c r="Y187" s="218"/>
      <c r="Z187" s="164"/>
      <c r="AA187" s="166"/>
      <c r="AB187" s="31"/>
      <c r="AC187" s="31"/>
      <c r="AD187" s="31"/>
      <c r="AE187" s="190"/>
      <c r="AF187" s="191"/>
      <c r="AG187" s="191"/>
      <c r="AH187" s="191"/>
      <c r="AI187" s="192"/>
      <c r="AJ187" s="183"/>
      <c r="AK187" s="183"/>
      <c r="AL187" s="185"/>
      <c r="AM187" s="185"/>
      <c r="AN187" s="183"/>
      <c r="AO187" s="183"/>
      <c r="AP187" s="164"/>
      <c r="AQ187" s="166"/>
      <c r="AR187" s="40"/>
      <c r="AS187" s="31"/>
      <c r="AT187" s="31"/>
      <c r="AU187" s="177"/>
      <c r="AV187" s="177"/>
      <c r="AW187" s="176"/>
      <c r="AX187" s="31"/>
      <c r="AY187" s="177"/>
      <c r="AZ187" s="176"/>
      <c r="BA187" s="31"/>
      <c r="BB187" s="31"/>
      <c r="BC187" s="31"/>
      <c r="BD187" s="31"/>
      <c r="BE187" s="133"/>
      <c r="BF187" s="133"/>
      <c r="BG187" s="133"/>
      <c r="BH187" s="133"/>
    </row>
    <row r="188" spans="1:60" ht="17.25" hidden="1" customHeight="1" x14ac:dyDescent="0.15">
      <c r="A188" s="36"/>
      <c r="B188" s="41"/>
      <c r="C188" s="41"/>
      <c r="D188" s="41"/>
      <c r="E188" s="41"/>
      <c r="F188" s="42"/>
      <c r="G188" s="42"/>
      <c r="H188" s="138"/>
      <c r="I188" s="42"/>
      <c r="J188" s="42"/>
      <c r="K188" s="42"/>
      <c r="L188" s="42"/>
      <c r="M188" s="42"/>
      <c r="N188" s="42"/>
      <c r="O188" s="42"/>
      <c r="P188" s="42"/>
      <c r="Q188" s="42"/>
      <c r="R188" s="42"/>
      <c r="S188" s="42"/>
      <c r="T188" s="42"/>
      <c r="U188" s="42"/>
      <c r="V188" s="42"/>
      <c r="W188" s="42"/>
      <c r="X188" s="40"/>
      <c r="Y188" s="40"/>
      <c r="Z188" s="39"/>
      <c r="AA188" s="139"/>
      <c r="AB188" s="40"/>
      <c r="AC188" s="40"/>
      <c r="AD188" s="40"/>
      <c r="AE188" s="40"/>
      <c r="AF188" s="40"/>
      <c r="AG188" s="40"/>
      <c r="AH188" s="40"/>
      <c r="AI188" s="40"/>
      <c r="AJ188" s="122" t="s">
        <v>18</v>
      </c>
      <c r="AK188" s="121"/>
      <c r="AL188" s="121"/>
      <c r="AM188" s="121"/>
      <c r="AN188" s="121"/>
      <c r="AO188" s="121"/>
      <c r="AP188" s="40"/>
      <c r="AQ188" s="40"/>
      <c r="AR188" s="40"/>
      <c r="AS188" s="31"/>
      <c r="AT188" s="31"/>
      <c r="AU188" s="31"/>
      <c r="AV188" s="31"/>
      <c r="AW188" s="31"/>
      <c r="AX188" s="31"/>
      <c r="AY188" s="31"/>
      <c r="AZ188" s="31"/>
      <c r="BA188" s="31"/>
      <c r="BB188" s="31"/>
      <c r="BC188" s="31"/>
      <c r="BD188" s="31"/>
      <c r="BE188" s="133"/>
      <c r="BF188" s="133"/>
      <c r="BG188" s="133"/>
      <c r="BH188" s="133"/>
    </row>
    <row r="189" spans="1:60" s="31" customFormat="1" ht="25.5" hidden="1" customHeight="1" x14ac:dyDescent="0.15">
      <c r="A189" s="36"/>
      <c r="B189" s="37"/>
      <c r="C189" s="38"/>
      <c r="D189" s="38"/>
      <c r="E189" s="38"/>
      <c r="F189" s="39"/>
      <c r="G189" s="39"/>
      <c r="H189" s="39"/>
      <c r="I189" s="39"/>
      <c r="J189" s="39"/>
      <c r="K189" s="39"/>
      <c r="L189" s="39"/>
      <c r="M189" s="39"/>
      <c r="N189" s="39"/>
      <c r="O189" s="39"/>
      <c r="P189" s="39"/>
      <c r="Q189" s="39"/>
      <c r="R189" s="39"/>
      <c r="S189" s="39"/>
      <c r="T189" s="39"/>
      <c r="U189" s="39"/>
      <c r="V189" s="39"/>
      <c r="W189" s="139"/>
      <c r="X189" s="40"/>
      <c r="Y189" s="40"/>
      <c r="Z189" s="39"/>
      <c r="AA189" s="139"/>
      <c r="AB189" s="40"/>
      <c r="AC189" s="40"/>
      <c r="AD189" s="40"/>
      <c r="AE189" s="40"/>
      <c r="AF189" s="40"/>
      <c r="AG189" s="40"/>
      <c r="AH189" s="40"/>
      <c r="AI189" s="40"/>
      <c r="AJ189" s="121"/>
      <c r="AK189" s="121"/>
      <c r="AL189" s="121"/>
      <c r="AM189" s="121"/>
      <c r="AN189" s="121"/>
      <c r="AO189" s="121"/>
      <c r="AP189" s="40"/>
      <c r="AQ189" s="40"/>
      <c r="AR189" s="40"/>
      <c r="AW189" s="47" t="s">
        <v>19</v>
      </c>
      <c r="AZ189" s="31" t="s">
        <v>20</v>
      </c>
      <c r="BC189" s="31" t="s">
        <v>130</v>
      </c>
      <c r="BE189" s="133"/>
      <c r="BF189" s="133"/>
      <c r="BG189" s="133"/>
      <c r="BH189" s="133"/>
    </row>
    <row r="190" spans="1:60" s="48" customFormat="1" ht="25.5" hidden="1" customHeight="1" x14ac:dyDescent="0.15">
      <c r="A190" s="45"/>
      <c r="B190" s="46" t="s">
        <v>129</v>
      </c>
      <c r="C190" s="46"/>
      <c r="D190" s="46"/>
      <c r="E190" s="46"/>
      <c r="F190" s="46"/>
      <c r="G190" s="46"/>
      <c r="H190" s="46"/>
      <c r="I190" s="46"/>
      <c r="J190" s="46"/>
      <c r="K190" s="46"/>
      <c r="L190" s="46"/>
      <c r="M190" s="46"/>
      <c r="N190" s="46"/>
      <c r="O190" s="47"/>
      <c r="P190" s="46"/>
      <c r="Q190" s="46"/>
      <c r="R190" s="46"/>
      <c r="S190" s="46"/>
      <c r="T190" s="46"/>
      <c r="U190" s="12"/>
      <c r="V190" s="46"/>
      <c r="W190" s="46"/>
      <c r="X190" s="40"/>
      <c r="Y190" s="40"/>
      <c r="Z190" s="39"/>
      <c r="AA190" s="139"/>
      <c r="AB190" s="40"/>
      <c r="AC190" s="40"/>
      <c r="AD190" s="40"/>
      <c r="AE190" s="37" t="s">
        <v>21</v>
      </c>
      <c r="AF190" s="47"/>
      <c r="AG190" s="42"/>
      <c r="AH190" s="42"/>
      <c r="AI190" s="42"/>
      <c r="AJ190" s="123"/>
      <c r="AK190" s="123"/>
      <c r="AL190" s="123"/>
      <c r="AM190" s="123"/>
      <c r="AN190" s="121"/>
      <c r="AO190" s="121"/>
      <c r="AP190" s="40"/>
      <c r="AQ190" s="31"/>
      <c r="AR190" s="40"/>
      <c r="AS190" s="31"/>
      <c r="AT190" s="31"/>
      <c r="AU190" s="47"/>
      <c r="AV190" s="47"/>
      <c r="AW190" s="47" t="s">
        <v>22</v>
      </c>
      <c r="AX190" s="47"/>
      <c r="AY190" s="47"/>
      <c r="AZ190" s="31" t="s">
        <v>23</v>
      </c>
      <c r="BA190" s="47"/>
      <c r="BB190" s="31"/>
      <c r="BC190" s="31" t="s">
        <v>131</v>
      </c>
      <c r="BD190" s="47"/>
      <c r="BE190" s="133"/>
      <c r="BF190" s="134"/>
      <c r="BG190" s="134"/>
      <c r="BH190" s="134"/>
    </row>
    <row r="191" spans="1:60" ht="25.5" hidden="1" customHeight="1" x14ac:dyDescent="0.15">
      <c r="A191" s="36"/>
      <c r="B191" s="154" t="s">
        <v>135</v>
      </c>
      <c r="C191" s="155"/>
      <c r="D191" s="155"/>
      <c r="E191" s="156"/>
      <c r="F191" s="160" t="s">
        <v>9</v>
      </c>
      <c r="G191" s="160"/>
      <c r="H191" s="217"/>
      <c r="I191" s="217"/>
      <c r="J191" s="163" t="s">
        <v>10</v>
      </c>
      <c r="K191" s="163"/>
      <c r="L191" s="217"/>
      <c r="M191" s="217"/>
      <c r="N191" s="163" t="s">
        <v>11</v>
      </c>
      <c r="O191" s="165"/>
      <c r="P191" s="167" t="s">
        <v>12</v>
      </c>
      <c r="Q191" s="165"/>
      <c r="R191" s="186" t="s">
        <v>13</v>
      </c>
      <c r="S191" s="186"/>
      <c r="T191" s="219"/>
      <c r="U191" s="217"/>
      <c r="V191" s="163" t="s">
        <v>10</v>
      </c>
      <c r="W191" s="163"/>
      <c r="X191" s="217"/>
      <c r="Y191" s="217"/>
      <c r="Z191" s="163" t="s">
        <v>11</v>
      </c>
      <c r="AA191" s="165"/>
      <c r="AB191" s="40"/>
      <c r="AC191" s="40"/>
      <c r="AD191" s="40"/>
      <c r="AE191" s="196" t="s">
        <v>24</v>
      </c>
      <c r="AF191" s="163"/>
      <c r="AG191" s="163"/>
      <c r="AH191" s="163"/>
      <c r="AI191" s="165"/>
      <c r="AJ191" s="194">
        <f>ROUNDDOWN(AW196/60,0)</f>
        <v>0</v>
      </c>
      <c r="AK191" s="182"/>
      <c r="AL191" s="163" t="s">
        <v>10</v>
      </c>
      <c r="AM191" s="163"/>
      <c r="AN191" s="182">
        <f>AW196-AJ191*60</f>
        <v>0</v>
      </c>
      <c r="AO191" s="182"/>
      <c r="AP191" s="163" t="s">
        <v>11</v>
      </c>
      <c r="AQ191" s="165"/>
      <c r="AR191" s="40"/>
      <c r="AS191" s="49"/>
      <c r="AT191" s="49"/>
      <c r="AU191" s="31"/>
      <c r="AV191" s="177" t="s">
        <v>25</v>
      </c>
      <c r="AW191" s="176">
        <f>IF(AZ191&lt;=BC191,BC191,AW186)</f>
        <v>1200</v>
      </c>
      <c r="AX191" s="193"/>
      <c r="AY191" s="177" t="s">
        <v>26</v>
      </c>
      <c r="AZ191" s="176">
        <f>T191*60+X191</f>
        <v>0</v>
      </c>
      <c r="BA191" s="193"/>
      <c r="BB191" s="177" t="s">
        <v>27</v>
      </c>
      <c r="BC191" s="176">
        <f>IF(C199="☑",21*60,20*60)</f>
        <v>1200</v>
      </c>
      <c r="BD191" s="31"/>
      <c r="BE191" s="133"/>
      <c r="BF191" s="133"/>
      <c r="BG191" s="133"/>
      <c r="BH191" s="133"/>
    </row>
    <row r="192" spans="1:60" ht="35.25" hidden="1" customHeight="1" x14ac:dyDescent="0.15">
      <c r="A192" s="36"/>
      <c r="B192" s="157"/>
      <c r="C192" s="158"/>
      <c r="D192" s="158"/>
      <c r="E192" s="159"/>
      <c r="F192" s="160"/>
      <c r="G192" s="160"/>
      <c r="H192" s="218"/>
      <c r="I192" s="218"/>
      <c r="J192" s="164"/>
      <c r="K192" s="164"/>
      <c r="L192" s="218"/>
      <c r="M192" s="218"/>
      <c r="N192" s="164"/>
      <c r="O192" s="166"/>
      <c r="P192" s="168"/>
      <c r="Q192" s="166"/>
      <c r="R192" s="187"/>
      <c r="S192" s="187"/>
      <c r="T192" s="220"/>
      <c r="U192" s="218"/>
      <c r="V192" s="164"/>
      <c r="W192" s="164"/>
      <c r="X192" s="218"/>
      <c r="Y192" s="218"/>
      <c r="Z192" s="164"/>
      <c r="AA192" s="166"/>
      <c r="AB192" s="31"/>
      <c r="AC192" s="31"/>
      <c r="AD192" s="31"/>
      <c r="AE192" s="168"/>
      <c r="AF192" s="164"/>
      <c r="AG192" s="164"/>
      <c r="AH192" s="164"/>
      <c r="AI192" s="166"/>
      <c r="AJ192" s="195"/>
      <c r="AK192" s="183"/>
      <c r="AL192" s="164"/>
      <c r="AM192" s="164"/>
      <c r="AN192" s="183"/>
      <c r="AO192" s="183"/>
      <c r="AP192" s="164"/>
      <c r="AQ192" s="166"/>
      <c r="AR192" s="40"/>
      <c r="AS192" s="49"/>
      <c r="AT192" s="49"/>
      <c r="AU192" s="31"/>
      <c r="AV192" s="177"/>
      <c r="AW192" s="176"/>
      <c r="AX192" s="193"/>
      <c r="AY192" s="177"/>
      <c r="AZ192" s="176"/>
      <c r="BA192" s="193"/>
      <c r="BB192" s="177"/>
      <c r="BC192" s="176"/>
      <c r="BD192" s="31"/>
      <c r="BE192" s="133"/>
      <c r="BF192" s="133"/>
      <c r="BG192" s="133"/>
      <c r="BH192" s="133"/>
    </row>
    <row r="193" spans="1:60" ht="17.25" hidden="1" customHeight="1" x14ac:dyDescent="0.15">
      <c r="A193" s="50"/>
      <c r="B193" s="41"/>
      <c r="C193" s="41"/>
      <c r="D193" s="41"/>
      <c r="E193" s="41"/>
      <c r="F193" s="31"/>
      <c r="G193" s="41"/>
      <c r="H193" s="138"/>
      <c r="I193" s="41"/>
      <c r="J193" s="41"/>
      <c r="K193" s="41"/>
      <c r="L193" s="41"/>
      <c r="M193" s="41"/>
      <c r="N193" s="41"/>
      <c r="O193" s="41"/>
      <c r="P193" s="51"/>
      <c r="Q193" s="41"/>
      <c r="R193" s="41"/>
      <c r="S193" s="41"/>
      <c r="T193" s="41"/>
      <c r="U193" s="41"/>
      <c r="V193" s="41"/>
      <c r="W193" s="41"/>
      <c r="X193" s="40"/>
      <c r="Y193" s="40"/>
      <c r="Z193" s="39"/>
      <c r="AA193" s="31"/>
      <c r="AB193" s="31"/>
      <c r="AC193" s="31"/>
      <c r="AD193" s="31"/>
      <c r="AE193" s="31"/>
      <c r="AF193" s="31"/>
      <c r="AG193" s="31"/>
      <c r="AH193" s="31"/>
      <c r="AI193" s="31"/>
      <c r="AJ193" s="44" t="s">
        <v>18</v>
      </c>
      <c r="AK193" s="31"/>
      <c r="AL193" s="31"/>
      <c r="AM193" s="31"/>
      <c r="AN193" s="31"/>
      <c r="AO193" s="31"/>
      <c r="AP193" s="31"/>
      <c r="AQ193" s="31"/>
      <c r="AR193" s="31"/>
      <c r="AS193" s="31"/>
      <c r="AT193" s="31"/>
      <c r="AU193" s="31"/>
      <c r="AV193" s="31"/>
      <c r="AW193" s="31"/>
      <c r="AX193" s="31"/>
      <c r="AY193" s="31"/>
      <c r="AZ193" s="63" t="s">
        <v>28</v>
      </c>
      <c r="BA193" s="31"/>
      <c r="BB193" s="31"/>
      <c r="BC193" s="31"/>
      <c r="BD193" s="31"/>
      <c r="BE193" s="133"/>
      <c r="BF193" s="133"/>
      <c r="BG193" s="133"/>
      <c r="BH193" s="133"/>
    </row>
    <row r="194" spans="1:60" ht="25.5" hidden="1" customHeight="1" x14ac:dyDescent="0.2">
      <c r="A194" s="50"/>
      <c r="B194" s="31"/>
      <c r="C194" s="201" t="s">
        <v>134</v>
      </c>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3"/>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129" t="s">
        <v>29</v>
      </c>
      <c r="BA194" s="31"/>
      <c r="BB194" s="31"/>
      <c r="BC194" s="31"/>
      <c r="BD194" s="31"/>
      <c r="BE194" s="133"/>
      <c r="BF194" s="133"/>
      <c r="BG194" s="133"/>
      <c r="BH194" s="133"/>
    </row>
    <row r="195" spans="1:60" ht="25.5" hidden="1" customHeight="1" x14ac:dyDescent="0.15">
      <c r="A195" s="50"/>
      <c r="B195" s="31"/>
      <c r="C195" s="204"/>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6"/>
      <c r="AD195" s="31"/>
      <c r="AE195" s="37" t="s">
        <v>30</v>
      </c>
      <c r="AF195" s="31"/>
      <c r="AG195" s="31"/>
      <c r="AH195" s="31"/>
      <c r="AI195" s="31"/>
      <c r="AJ195" s="31"/>
      <c r="AK195" s="31"/>
      <c r="AL195" s="31"/>
      <c r="AM195" s="31"/>
      <c r="AN195" s="31"/>
      <c r="AO195" s="31"/>
      <c r="AP195" s="31"/>
      <c r="AQ195" s="31"/>
      <c r="AR195" s="31"/>
      <c r="AS195" s="31"/>
      <c r="AT195" s="31"/>
      <c r="AU195" s="31"/>
      <c r="AV195" s="31"/>
      <c r="AW195" s="31" t="s">
        <v>31</v>
      </c>
      <c r="AX195" s="31"/>
      <c r="AY195" s="31"/>
      <c r="AZ195" s="31" t="s">
        <v>32</v>
      </c>
      <c r="BA195" s="64"/>
      <c r="BB195" s="31"/>
      <c r="BC195" s="31"/>
      <c r="BD195" s="31"/>
      <c r="BE195" s="133"/>
      <c r="BF195" s="133"/>
      <c r="BG195" s="133"/>
      <c r="BH195" s="133"/>
    </row>
    <row r="196" spans="1:60" s="48" customFormat="1" ht="25.5" hidden="1" customHeight="1" x14ac:dyDescent="0.15">
      <c r="A196" s="50"/>
      <c r="B196" s="31"/>
      <c r="C196" s="204"/>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c r="AB196" s="206"/>
      <c r="AC196" s="1"/>
      <c r="AD196" s="31"/>
      <c r="AE196" s="154" t="s">
        <v>33</v>
      </c>
      <c r="AF196" s="155"/>
      <c r="AG196" s="155"/>
      <c r="AH196" s="155"/>
      <c r="AI196" s="155"/>
      <c r="AJ196" s="155"/>
      <c r="AK196" s="156"/>
      <c r="AL196" s="207">
        <f>IF(AZ186=0,0,ROUNDUP(AW196/AZ186,3))</f>
        <v>0</v>
      </c>
      <c r="AM196" s="208"/>
      <c r="AN196" s="208"/>
      <c r="AO196" s="208"/>
      <c r="AP196" s="208"/>
      <c r="AQ196" s="209"/>
      <c r="AR196" s="31"/>
      <c r="AS196" s="31"/>
      <c r="AT196" s="31"/>
      <c r="AU196" s="47"/>
      <c r="AV196" s="177" t="s">
        <v>34</v>
      </c>
      <c r="AW196" s="213">
        <f>IF(AW186-AW191&gt;0,IF(AW186-AW191&gt;AZ186,AZ186,AW186-AW191),0)</f>
        <v>0</v>
      </c>
      <c r="AX196" s="214" t="s">
        <v>35</v>
      </c>
      <c r="AY196" s="214"/>
      <c r="AZ196" s="64"/>
      <c r="BA196" s="64"/>
      <c r="BB196" s="47"/>
      <c r="BC196" s="47"/>
      <c r="BD196" s="47"/>
      <c r="BE196" s="134"/>
      <c r="BF196" s="134"/>
      <c r="BG196" s="134"/>
      <c r="BH196" s="134"/>
    </row>
    <row r="197" spans="1:60" ht="35.25" hidden="1" customHeight="1" x14ac:dyDescent="0.15">
      <c r="A197" s="50"/>
      <c r="B197" s="31"/>
      <c r="C197" s="204"/>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c r="AB197" s="206"/>
      <c r="AD197" s="31"/>
      <c r="AE197" s="157"/>
      <c r="AF197" s="158"/>
      <c r="AG197" s="158"/>
      <c r="AH197" s="158"/>
      <c r="AI197" s="158"/>
      <c r="AJ197" s="158"/>
      <c r="AK197" s="159"/>
      <c r="AL197" s="210"/>
      <c r="AM197" s="211"/>
      <c r="AN197" s="211"/>
      <c r="AO197" s="211"/>
      <c r="AP197" s="211"/>
      <c r="AQ197" s="212"/>
      <c r="AR197" s="31"/>
      <c r="AS197" s="31"/>
      <c r="AT197" s="31"/>
      <c r="AU197" s="177"/>
      <c r="AV197" s="177"/>
      <c r="AW197" s="213"/>
      <c r="AX197" s="214"/>
      <c r="AY197" s="214"/>
      <c r="AZ197" s="31"/>
      <c r="BA197" s="31"/>
      <c r="BB197" s="31"/>
      <c r="BC197" s="31"/>
      <c r="BD197" s="31"/>
      <c r="BE197" s="133"/>
      <c r="BF197" s="133"/>
      <c r="BG197" s="133"/>
      <c r="BH197" s="133"/>
    </row>
    <row r="198" spans="1:60" ht="25.5" hidden="1" customHeight="1" x14ac:dyDescent="0.15">
      <c r="A198" s="50"/>
      <c r="B198" s="31"/>
      <c r="C198" s="204"/>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6"/>
      <c r="AD198" s="31"/>
      <c r="AE198" s="31"/>
      <c r="AF198" s="31"/>
      <c r="AG198" s="31"/>
      <c r="AH198" s="31"/>
      <c r="AI198" s="31"/>
      <c r="AJ198" s="31"/>
      <c r="AK198" s="44" t="s">
        <v>18</v>
      </c>
      <c r="AL198" s="31"/>
      <c r="AM198" s="40"/>
      <c r="AN198" s="40"/>
      <c r="AO198" s="40"/>
      <c r="AP198" s="31"/>
      <c r="AQ198" s="31"/>
      <c r="AR198" s="31"/>
      <c r="AS198" s="31"/>
      <c r="AT198" s="31"/>
      <c r="AU198" s="177"/>
      <c r="AV198" s="31"/>
      <c r="AW198" s="31"/>
      <c r="AX198" s="31"/>
      <c r="AY198" s="31"/>
      <c r="AZ198" s="31"/>
      <c r="BA198" s="31"/>
      <c r="BB198" s="31"/>
      <c r="BC198" s="31"/>
      <c r="BD198" s="31"/>
      <c r="BE198" s="133"/>
      <c r="BF198" s="133"/>
      <c r="BG198" s="133"/>
      <c r="BH198" s="133"/>
    </row>
    <row r="199" spans="1:60" ht="25.5" hidden="1" customHeight="1" x14ac:dyDescent="0.15">
      <c r="A199" s="50"/>
      <c r="B199" s="31"/>
      <c r="C199" s="197" t="s">
        <v>132</v>
      </c>
      <c r="D199" s="198"/>
      <c r="E199" s="199" t="s">
        <v>133</v>
      </c>
      <c r="F199" s="199"/>
      <c r="G199" s="199"/>
      <c r="H199" s="199"/>
      <c r="I199" s="199"/>
      <c r="J199" s="199"/>
      <c r="K199" s="199"/>
      <c r="L199" s="199"/>
      <c r="M199" s="199"/>
      <c r="N199" s="199"/>
      <c r="O199" s="199"/>
      <c r="P199" s="199"/>
      <c r="Q199" s="199"/>
      <c r="R199" s="199"/>
      <c r="S199" s="199"/>
      <c r="T199" s="199"/>
      <c r="U199" s="199"/>
      <c r="V199" s="199"/>
      <c r="W199" s="199"/>
      <c r="X199" s="199"/>
      <c r="Y199" s="199"/>
      <c r="Z199" s="199"/>
      <c r="AA199" s="199"/>
      <c r="AB199" s="200"/>
      <c r="AD199" s="31"/>
      <c r="AE199" s="31"/>
      <c r="AF199" s="31"/>
      <c r="AG199" s="31"/>
      <c r="AJ199" s="31"/>
      <c r="AK199" s="52" t="s">
        <v>36</v>
      </c>
      <c r="AL199" s="31"/>
      <c r="AM199" s="40"/>
      <c r="AN199" s="40"/>
      <c r="AO199" s="40"/>
      <c r="AP199" s="31"/>
      <c r="AQ199" s="31"/>
      <c r="AR199" s="31"/>
      <c r="AS199" s="31"/>
      <c r="AT199" s="31"/>
      <c r="AU199" s="31"/>
      <c r="AV199" s="31"/>
      <c r="AW199" s="31"/>
      <c r="AX199" s="31"/>
      <c r="AY199" s="31"/>
      <c r="AZ199" s="31"/>
      <c r="BA199" s="31"/>
      <c r="BB199" s="31"/>
      <c r="BC199" s="31"/>
      <c r="BD199" s="31"/>
      <c r="BE199" s="133"/>
      <c r="BF199" s="133"/>
      <c r="BG199" s="133"/>
      <c r="BH199" s="133"/>
    </row>
    <row r="200" spans="1:60" ht="54" customHeight="1" x14ac:dyDescent="0.15">
      <c r="A200" s="53"/>
      <c r="B200" s="246" t="s">
        <v>48</v>
      </c>
      <c r="C200" s="246"/>
      <c r="D200" s="246"/>
      <c r="E200" s="246"/>
      <c r="F200" s="246"/>
      <c r="G200" s="246"/>
      <c r="H200" s="246"/>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56"/>
      <c r="AR200" s="56"/>
      <c r="AS200" s="56"/>
      <c r="AT200" s="31"/>
      <c r="AU200" s="31"/>
      <c r="AV200" s="31"/>
      <c r="AW200" s="31"/>
      <c r="AX200" s="31"/>
      <c r="AY200" s="31"/>
      <c r="AZ200" s="31"/>
      <c r="BA200" s="31"/>
      <c r="BB200" s="31"/>
      <c r="BC200" s="31"/>
      <c r="BD200" s="31"/>
      <c r="BE200" s="31"/>
      <c r="BF200" s="31"/>
    </row>
    <row r="201" spans="1:60" s="9" customFormat="1" ht="28.5" customHeight="1" x14ac:dyDescent="0.15">
      <c r="A201" s="4" t="s">
        <v>114</v>
      </c>
      <c r="B201" s="5"/>
      <c r="C201" s="5"/>
      <c r="D201" s="6"/>
      <c r="E201" s="5"/>
      <c r="F201" s="5"/>
      <c r="G201" s="5"/>
      <c r="H201" s="5"/>
      <c r="I201" s="5"/>
      <c r="J201" s="5"/>
      <c r="K201" s="5"/>
      <c r="L201" s="65"/>
      <c r="M201" s="5"/>
      <c r="N201" s="5"/>
      <c r="O201" s="5"/>
      <c r="P201" s="5"/>
      <c r="Q201" s="5"/>
      <c r="R201" s="5"/>
      <c r="S201" s="5"/>
      <c r="T201" s="5"/>
      <c r="U201" s="5"/>
      <c r="V201" s="5"/>
      <c r="W201" s="5"/>
      <c r="X201" s="5"/>
      <c r="Y201" s="5"/>
      <c r="Z201" s="5"/>
      <c r="AA201" s="5"/>
      <c r="AB201" s="5"/>
      <c r="AC201" s="5"/>
      <c r="AD201" s="5"/>
      <c r="AE201" s="66"/>
      <c r="AF201" s="66"/>
      <c r="AG201" s="66"/>
      <c r="AH201" s="66"/>
      <c r="AI201" s="66"/>
      <c r="AJ201" s="66"/>
      <c r="AK201" s="5"/>
      <c r="AL201" s="66"/>
      <c r="AM201" s="5"/>
      <c r="AN201" s="5"/>
      <c r="AO201" s="5"/>
      <c r="AP201" s="66"/>
      <c r="AQ201" s="66"/>
      <c r="AR201" s="66"/>
      <c r="AS201" s="1"/>
      <c r="AT201" s="31"/>
      <c r="AU201" s="40"/>
      <c r="AV201" s="40"/>
      <c r="AW201" s="40"/>
      <c r="AX201" s="40"/>
      <c r="AY201" s="40"/>
      <c r="AZ201" s="40"/>
      <c r="BA201" s="40"/>
      <c r="BB201" s="40"/>
      <c r="BC201" s="40"/>
      <c r="BD201" s="40"/>
      <c r="BE201" s="40"/>
      <c r="BF201" s="40"/>
    </row>
    <row r="202" spans="1:60" ht="33" customHeight="1" x14ac:dyDescent="0.15">
      <c r="A202" s="67"/>
      <c r="B202" s="67"/>
      <c r="C202" s="67" t="s">
        <v>49</v>
      </c>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31"/>
      <c r="AV202" s="31"/>
      <c r="AW202" s="31"/>
      <c r="AX202" s="31"/>
      <c r="AY202" s="31"/>
    </row>
    <row r="203" spans="1:60" ht="18.75" customHeight="1" x14ac:dyDescent="0.15">
      <c r="C203" s="247" t="s">
        <v>50</v>
      </c>
      <c r="D203" s="248"/>
      <c r="E203" s="248"/>
      <c r="F203" s="248"/>
      <c r="G203" s="248"/>
      <c r="H203" s="248"/>
      <c r="I203" s="249"/>
      <c r="J203" s="247" t="s">
        <v>51</v>
      </c>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9"/>
      <c r="AG203" s="247" t="s">
        <v>52</v>
      </c>
      <c r="AH203" s="248"/>
      <c r="AI203" s="248"/>
      <c r="AJ203" s="248"/>
      <c r="AK203" s="248"/>
      <c r="AL203" s="248"/>
      <c r="AM203" s="248"/>
      <c r="AN203" s="248"/>
      <c r="AO203" s="249"/>
      <c r="AT203" s="31"/>
      <c r="AU203" s="31"/>
      <c r="AV203" s="31"/>
      <c r="AW203" s="31"/>
      <c r="AX203" s="31"/>
      <c r="AY203" s="31"/>
    </row>
    <row r="204" spans="1:60" x14ac:dyDescent="0.15">
      <c r="C204" s="250"/>
      <c r="D204" s="251"/>
      <c r="E204" s="251"/>
      <c r="F204" s="251"/>
      <c r="G204" s="251"/>
      <c r="H204" s="251"/>
      <c r="I204" s="252"/>
      <c r="J204" s="250"/>
      <c r="K204" s="251"/>
      <c r="L204" s="251"/>
      <c r="M204" s="251"/>
      <c r="N204" s="251"/>
      <c r="O204" s="251"/>
      <c r="P204" s="251"/>
      <c r="Q204" s="251"/>
      <c r="R204" s="251"/>
      <c r="S204" s="251"/>
      <c r="T204" s="251"/>
      <c r="U204" s="251"/>
      <c r="V204" s="251"/>
      <c r="W204" s="251"/>
      <c r="X204" s="251"/>
      <c r="Y204" s="251"/>
      <c r="Z204" s="251"/>
      <c r="AA204" s="251"/>
      <c r="AB204" s="251"/>
      <c r="AC204" s="251"/>
      <c r="AD204" s="251"/>
      <c r="AE204" s="251"/>
      <c r="AF204" s="252"/>
      <c r="AG204" s="250"/>
      <c r="AH204" s="251"/>
      <c r="AI204" s="251"/>
      <c r="AJ204" s="251"/>
      <c r="AK204" s="251"/>
      <c r="AL204" s="251"/>
      <c r="AM204" s="251"/>
      <c r="AN204" s="251"/>
      <c r="AO204" s="252"/>
      <c r="AT204" s="31"/>
      <c r="AU204" s="31"/>
      <c r="AV204" s="31"/>
      <c r="AW204" s="31"/>
      <c r="AX204" s="31"/>
      <c r="AY204" s="31"/>
    </row>
    <row r="205" spans="1:60" ht="18.75" customHeight="1" x14ac:dyDescent="0.15">
      <c r="C205" s="236" t="s">
        <v>53</v>
      </c>
      <c r="D205" s="237"/>
      <c r="E205" s="237"/>
      <c r="F205" s="237"/>
      <c r="G205" s="237"/>
      <c r="H205" s="237"/>
      <c r="I205" s="238"/>
      <c r="J205" s="68" t="s">
        <v>54</v>
      </c>
      <c r="K205" s="69" t="s">
        <v>55</v>
      </c>
      <c r="L205" s="69"/>
      <c r="M205" s="69"/>
      <c r="N205" s="3"/>
      <c r="O205" s="70" t="s">
        <v>56</v>
      </c>
      <c r="P205" s="245">
        <v>1000</v>
      </c>
      <c r="Q205" s="245"/>
      <c r="R205" s="245"/>
      <c r="S205" s="70" t="s">
        <v>57</v>
      </c>
      <c r="T205" s="71"/>
      <c r="U205" s="71" t="s">
        <v>58</v>
      </c>
      <c r="V205" s="245">
        <v>1000</v>
      </c>
      <c r="W205" s="245"/>
      <c r="X205" s="245"/>
      <c r="Y205" s="71" t="s">
        <v>59</v>
      </c>
      <c r="Z205" s="71"/>
      <c r="AA205" s="72" t="s">
        <v>60</v>
      </c>
      <c r="AB205" s="72"/>
      <c r="AC205" s="72"/>
      <c r="AD205" s="71"/>
      <c r="AE205" s="71"/>
      <c r="AF205" s="3"/>
      <c r="AG205" s="73"/>
      <c r="AH205" s="61"/>
      <c r="AI205" s="61"/>
      <c r="AJ205" s="61"/>
      <c r="AK205" s="61"/>
      <c r="AL205" s="61"/>
      <c r="AM205" s="61"/>
      <c r="AN205" s="61"/>
      <c r="AO205" s="62"/>
      <c r="AP205" s="15"/>
      <c r="AQ205" s="15"/>
      <c r="AR205" s="15"/>
      <c r="AS205" s="15"/>
      <c r="AT205" s="15"/>
      <c r="AU205" s="31"/>
      <c r="AV205" s="31"/>
      <c r="AW205" s="31"/>
      <c r="AX205" s="31"/>
      <c r="AY205" s="31"/>
    </row>
    <row r="206" spans="1:60" ht="18.75" customHeight="1" x14ac:dyDescent="0.15">
      <c r="C206" s="239"/>
      <c r="D206" s="240"/>
      <c r="E206" s="240"/>
      <c r="F206" s="240"/>
      <c r="G206" s="240"/>
      <c r="H206" s="240"/>
      <c r="I206" s="241"/>
      <c r="J206" s="74"/>
      <c r="K206" s="75"/>
      <c r="L206" s="76"/>
      <c r="M206" s="76"/>
      <c r="N206" s="76"/>
      <c r="O206" s="76"/>
      <c r="P206" s="76"/>
      <c r="Q206" s="76"/>
      <c r="R206" s="76"/>
      <c r="S206" s="76"/>
      <c r="T206" s="76"/>
      <c r="U206" s="76"/>
      <c r="V206" s="76"/>
      <c r="W206" s="76"/>
      <c r="X206" s="76"/>
      <c r="Y206" s="77"/>
      <c r="Z206" s="76"/>
      <c r="AA206" s="76"/>
      <c r="AB206" s="76"/>
      <c r="AC206" s="76"/>
      <c r="AD206" s="76"/>
      <c r="AE206" s="76"/>
      <c r="AF206" s="78" t="s">
        <v>61</v>
      </c>
      <c r="AG206" s="79"/>
      <c r="AH206" s="31"/>
      <c r="AI206" s="31"/>
      <c r="AJ206" s="31"/>
      <c r="AK206" s="31"/>
      <c r="AL206" s="31"/>
      <c r="AM206" s="31"/>
      <c r="AN206" s="31"/>
      <c r="AO206" s="60"/>
      <c r="AP206" s="15"/>
      <c r="AT206" s="31"/>
      <c r="AU206" s="31"/>
      <c r="AV206" s="31"/>
      <c r="AW206" s="31"/>
      <c r="AX206" s="31"/>
      <c r="AY206" s="31"/>
    </row>
    <row r="207" spans="1:60" x14ac:dyDescent="0.15">
      <c r="C207" s="239"/>
      <c r="D207" s="240"/>
      <c r="E207" s="240"/>
      <c r="F207" s="240"/>
      <c r="G207" s="240"/>
      <c r="H207" s="240"/>
      <c r="I207" s="241"/>
      <c r="J207" s="80"/>
      <c r="K207" s="231">
        <v>20</v>
      </c>
      <c r="L207" s="231"/>
      <c r="M207" s="81"/>
      <c r="N207" s="15"/>
      <c r="O207" s="82" t="s">
        <v>62</v>
      </c>
      <c r="P207" s="83" t="str">
        <f>AA205</f>
        <v>加算単位</v>
      </c>
      <c r="Q207" s="83"/>
      <c r="R207" s="83"/>
      <c r="S207" s="3"/>
      <c r="T207" s="76" t="s">
        <v>63</v>
      </c>
      <c r="U207" s="231">
        <v>20</v>
      </c>
      <c r="V207" s="231"/>
      <c r="W207" s="81"/>
      <c r="X207" s="15"/>
      <c r="Y207" s="82" t="s">
        <v>64</v>
      </c>
      <c r="Z207" s="232" t="s">
        <v>17</v>
      </c>
      <c r="AA207" s="232"/>
      <c r="AB207" s="232"/>
      <c r="AC207" s="15" t="s">
        <v>65</v>
      </c>
      <c r="AD207" s="76"/>
      <c r="AE207" s="76"/>
      <c r="AF207" s="84"/>
      <c r="AG207" s="79"/>
      <c r="AH207" s="31"/>
      <c r="AI207" s="31"/>
      <c r="AJ207" s="31"/>
      <c r="AK207" s="31"/>
      <c r="AL207" s="31"/>
      <c r="AM207" s="31"/>
      <c r="AN207" s="31"/>
      <c r="AO207" s="60"/>
      <c r="AP207" s="31"/>
      <c r="AQ207" s="31"/>
      <c r="AR207" s="31"/>
      <c r="AS207" s="31"/>
      <c r="AT207" s="31"/>
      <c r="AU207" s="31"/>
      <c r="AV207" s="31"/>
      <c r="AW207" s="31"/>
      <c r="AX207" s="31"/>
      <c r="AY207" s="31"/>
    </row>
    <row r="208" spans="1:60" x14ac:dyDescent="0.15">
      <c r="C208" s="242"/>
      <c r="D208" s="243"/>
      <c r="E208" s="243"/>
      <c r="F208" s="243"/>
      <c r="G208" s="243"/>
      <c r="H208" s="243"/>
      <c r="I208" s="244"/>
      <c r="J208" s="85"/>
      <c r="K208" s="86" t="s">
        <v>66</v>
      </c>
      <c r="L208" s="87"/>
      <c r="M208" s="87"/>
      <c r="N208" s="87"/>
      <c r="O208" s="76"/>
      <c r="P208" s="88"/>
      <c r="Q208" s="89"/>
      <c r="R208" s="89"/>
      <c r="S208" s="3"/>
      <c r="T208" s="89"/>
      <c r="U208" s="89"/>
      <c r="V208" s="89"/>
      <c r="W208" s="89"/>
      <c r="X208" s="89"/>
      <c r="Y208" s="89"/>
      <c r="Z208" s="88"/>
      <c r="AA208" s="90"/>
      <c r="AB208" s="90"/>
      <c r="AC208" s="87"/>
      <c r="AD208" s="87"/>
      <c r="AE208" s="87"/>
      <c r="AF208" s="91"/>
      <c r="AG208" s="79"/>
      <c r="AH208" s="31"/>
      <c r="AI208" s="31"/>
      <c r="AJ208" s="31"/>
      <c r="AK208" s="31"/>
      <c r="AL208" s="31"/>
      <c r="AM208" s="31"/>
      <c r="AN208" s="31"/>
      <c r="AO208" s="60"/>
      <c r="AP208" s="31"/>
      <c r="AQ208" s="31"/>
      <c r="AR208" s="31"/>
      <c r="AS208" s="31"/>
      <c r="AT208" s="31"/>
      <c r="AU208" s="31"/>
      <c r="AV208" s="31"/>
      <c r="AW208" s="31"/>
      <c r="AX208" s="31"/>
      <c r="AY208" s="31"/>
    </row>
    <row r="209" spans="3:51" ht="18.75" customHeight="1" x14ac:dyDescent="0.15">
      <c r="C209" s="221" t="s">
        <v>67</v>
      </c>
      <c r="D209" s="222"/>
      <c r="E209" s="222"/>
      <c r="F209" s="222"/>
      <c r="G209" s="222"/>
      <c r="H209" s="222"/>
      <c r="I209" s="223"/>
      <c r="J209" s="92"/>
      <c r="K209" s="71"/>
      <c r="L209" s="71"/>
      <c r="M209" s="71"/>
      <c r="N209" s="71"/>
      <c r="O209" s="93"/>
      <c r="P209" s="94"/>
      <c r="Q209" s="94"/>
      <c r="R209" s="94"/>
      <c r="S209" s="94"/>
      <c r="T209" s="94"/>
      <c r="U209" s="94"/>
      <c r="V209" s="94"/>
      <c r="W209" s="94"/>
      <c r="X209" s="93"/>
      <c r="Y209" s="95"/>
      <c r="Z209" s="95"/>
      <c r="AA209" s="71"/>
      <c r="AB209" s="71"/>
      <c r="AC209" s="71"/>
      <c r="AD209" s="71"/>
      <c r="AE209" s="71"/>
      <c r="AF209" s="96"/>
      <c r="AG209" s="227" t="s">
        <v>68</v>
      </c>
      <c r="AH209" s="228"/>
      <c r="AI209" s="228"/>
      <c r="AJ209" s="228"/>
      <c r="AK209" s="228"/>
      <c r="AL209" s="228"/>
      <c r="AM209" s="229" t="s">
        <v>65</v>
      </c>
      <c r="AN209" s="229"/>
      <c r="AO209" s="230"/>
      <c r="AP209" s="31"/>
      <c r="AQ209" s="31"/>
      <c r="AR209" s="31"/>
      <c r="AS209" s="31"/>
      <c r="AT209" s="31"/>
      <c r="AU209" s="31"/>
      <c r="AV209" s="31"/>
      <c r="AW209" s="31"/>
      <c r="AX209" s="31"/>
      <c r="AY209" s="31"/>
    </row>
    <row r="210" spans="3:51" ht="18.75" customHeight="1" x14ac:dyDescent="0.15">
      <c r="C210" s="224"/>
      <c r="D210" s="225"/>
      <c r="E210" s="225"/>
      <c r="F210" s="225"/>
      <c r="G210" s="225"/>
      <c r="H210" s="225"/>
      <c r="I210" s="226"/>
      <c r="J210" s="97" t="s">
        <v>69</v>
      </c>
      <c r="K210" s="15"/>
      <c r="L210" s="15"/>
      <c r="M210" s="138"/>
      <c r="N210" s="76"/>
      <c r="O210" s="76"/>
      <c r="P210" s="138"/>
      <c r="Q210" s="76" t="s">
        <v>63</v>
      </c>
      <c r="R210" s="231">
        <v>0.2</v>
      </c>
      <c r="S210" s="231"/>
      <c r="T210" s="231"/>
      <c r="U210" s="15"/>
      <c r="V210" s="15"/>
      <c r="W210" s="82" t="s">
        <v>64</v>
      </c>
      <c r="X210" s="232" t="s">
        <v>34</v>
      </c>
      <c r="Y210" s="232"/>
      <c r="Z210" s="232"/>
      <c r="AA210" s="15" t="s">
        <v>65</v>
      </c>
      <c r="AB210" s="15"/>
      <c r="AC210" s="15"/>
      <c r="AD210" s="76"/>
      <c r="AE210" s="76"/>
      <c r="AF210" s="84"/>
      <c r="AG210" s="227"/>
      <c r="AH210" s="228"/>
      <c r="AI210" s="228"/>
      <c r="AJ210" s="228"/>
      <c r="AK210" s="228"/>
      <c r="AL210" s="228"/>
      <c r="AM210" s="229"/>
      <c r="AN210" s="229"/>
      <c r="AO210" s="230"/>
      <c r="AP210" s="31"/>
      <c r="AQ210" s="31"/>
      <c r="AR210" s="31"/>
      <c r="AS210" s="31"/>
      <c r="AT210" s="31"/>
      <c r="AU210" s="31"/>
      <c r="AV210" s="31"/>
      <c r="AW210" s="31"/>
      <c r="AX210" s="31"/>
      <c r="AY210" s="31"/>
    </row>
    <row r="211" spans="3:51" ht="18.75" customHeight="1" x14ac:dyDescent="0.15">
      <c r="C211" s="224"/>
      <c r="D211" s="225"/>
      <c r="E211" s="225"/>
      <c r="F211" s="225"/>
      <c r="G211" s="225"/>
      <c r="H211" s="225"/>
      <c r="I211" s="226"/>
      <c r="J211" s="98"/>
      <c r="K211" s="138"/>
      <c r="L211" s="138"/>
      <c r="M211" s="138"/>
      <c r="N211" s="76"/>
      <c r="O211" s="76"/>
      <c r="P211" s="138"/>
      <c r="Q211" s="138"/>
      <c r="R211" s="15"/>
      <c r="S211" s="15"/>
      <c r="T211" s="15"/>
      <c r="U211" s="15"/>
      <c r="V211" s="15"/>
      <c r="W211" s="15"/>
      <c r="X211" s="75"/>
      <c r="Y211" s="15"/>
      <c r="Z211" s="76"/>
      <c r="AA211" s="15"/>
      <c r="AB211" s="15"/>
      <c r="AC211" s="15"/>
      <c r="AD211" s="15"/>
      <c r="AE211" s="76"/>
      <c r="AF211" s="84"/>
      <c r="AG211" s="227"/>
      <c r="AH211" s="228"/>
      <c r="AI211" s="228"/>
      <c r="AJ211" s="228"/>
      <c r="AK211" s="228"/>
      <c r="AL211" s="228"/>
      <c r="AM211" s="229"/>
      <c r="AN211" s="229"/>
      <c r="AO211" s="230"/>
      <c r="AP211" s="31"/>
      <c r="AQ211" s="31"/>
      <c r="AR211" s="31"/>
      <c r="AS211" s="31"/>
      <c r="AT211" s="31"/>
      <c r="AU211" s="31"/>
      <c r="AV211" s="31"/>
      <c r="AW211" s="31"/>
      <c r="AX211" s="31"/>
      <c r="AY211" s="31"/>
    </row>
    <row r="212" spans="3:51" ht="18.75" customHeight="1" x14ac:dyDescent="0.15">
      <c r="C212" s="233" t="s">
        <v>70</v>
      </c>
      <c r="D212" s="234"/>
      <c r="E212" s="234"/>
      <c r="F212" s="234"/>
      <c r="G212" s="234"/>
      <c r="H212" s="234"/>
      <c r="I212" s="235"/>
      <c r="J212" s="85"/>
      <c r="K212" s="99"/>
      <c r="L212" s="99"/>
      <c r="M212" s="99"/>
      <c r="N212" s="87"/>
      <c r="O212" s="87"/>
      <c r="P212" s="99"/>
      <c r="Q212" s="99"/>
      <c r="R212" s="100"/>
      <c r="S212" s="100"/>
      <c r="T212" s="100"/>
      <c r="U212" s="100"/>
      <c r="V212" s="100"/>
      <c r="W212" s="100"/>
      <c r="X212" s="100"/>
      <c r="Y212" s="100"/>
      <c r="Z212" s="90"/>
      <c r="AA212" s="100"/>
      <c r="AB212" s="100"/>
      <c r="AC212" s="100"/>
      <c r="AD212" s="100"/>
      <c r="AE212" s="87"/>
      <c r="AF212" s="91"/>
      <c r="AG212" s="227"/>
      <c r="AH212" s="228"/>
      <c r="AI212" s="228"/>
      <c r="AJ212" s="228"/>
      <c r="AK212" s="228"/>
      <c r="AL212" s="228"/>
      <c r="AM212" s="229"/>
      <c r="AN212" s="229"/>
      <c r="AO212" s="230"/>
      <c r="AP212" s="31"/>
      <c r="AQ212" s="31"/>
      <c r="AR212" s="31"/>
      <c r="AS212" s="31"/>
      <c r="AT212" s="31"/>
      <c r="AU212" s="31"/>
      <c r="AV212" s="31"/>
      <c r="AW212" s="31"/>
      <c r="AX212" s="31"/>
      <c r="AY212" s="31"/>
    </row>
    <row r="213" spans="3:51" x14ac:dyDescent="0.15">
      <c r="C213" s="221" t="s">
        <v>71</v>
      </c>
      <c r="D213" s="222"/>
      <c r="E213" s="222"/>
      <c r="F213" s="222"/>
      <c r="G213" s="222"/>
      <c r="H213" s="222"/>
      <c r="I213" s="223"/>
      <c r="J213" s="92"/>
      <c r="K213" s="70"/>
      <c r="L213" s="70"/>
      <c r="M213" s="70"/>
      <c r="N213" s="71"/>
      <c r="O213" s="71"/>
      <c r="P213" s="70"/>
      <c r="Q213" s="70"/>
      <c r="R213" s="101"/>
      <c r="S213" s="101"/>
      <c r="T213" s="101"/>
      <c r="U213" s="101"/>
      <c r="V213" s="101"/>
      <c r="W213" s="101"/>
      <c r="X213" s="101"/>
      <c r="Y213" s="101"/>
      <c r="Z213" s="95"/>
      <c r="AA213" s="101"/>
      <c r="AB213" s="101"/>
      <c r="AC213" s="101"/>
      <c r="AD213" s="101"/>
      <c r="AE213" s="71"/>
      <c r="AF213" s="96"/>
      <c r="AG213" s="79"/>
      <c r="AH213" s="75"/>
      <c r="AI213" s="31"/>
      <c r="AJ213" s="31"/>
      <c r="AK213" s="31"/>
      <c r="AL213" s="31"/>
      <c r="AM213" s="31"/>
      <c r="AN213" s="31"/>
      <c r="AO213" s="60"/>
      <c r="AP213" s="31"/>
      <c r="AQ213" s="31"/>
      <c r="AR213" s="31"/>
      <c r="AS213" s="31"/>
      <c r="AT213" s="31"/>
      <c r="AU213" s="31"/>
      <c r="AV213" s="31"/>
      <c r="AW213" s="31"/>
      <c r="AX213" s="31"/>
      <c r="AY213" s="31"/>
    </row>
    <row r="214" spans="3:51" x14ac:dyDescent="0.15">
      <c r="C214" s="224"/>
      <c r="D214" s="225"/>
      <c r="E214" s="225"/>
      <c r="F214" s="225"/>
      <c r="G214" s="225"/>
      <c r="H214" s="225"/>
      <c r="I214" s="226"/>
      <c r="J214" s="97" t="s">
        <v>72</v>
      </c>
      <c r="K214" s="15"/>
      <c r="L214" s="15"/>
      <c r="M214" s="138"/>
      <c r="N214" s="76"/>
      <c r="O214" s="76"/>
      <c r="P214" s="138"/>
      <c r="Q214" s="76" t="s">
        <v>63</v>
      </c>
      <c r="R214" s="231">
        <v>2</v>
      </c>
      <c r="S214" s="231"/>
      <c r="T214" s="231"/>
      <c r="U214" s="15"/>
      <c r="V214" s="15"/>
      <c r="W214" s="82" t="s">
        <v>64</v>
      </c>
      <c r="X214" s="232" t="s">
        <v>73</v>
      </c>
      <c r="Y214" s="232"/>
      <c r="Z214" s="232"/>
      <c r="AA214" s="15" t="s">
        <v>65</v>
      </c>
      <c r="AB214" s="15"/>
      <c r="AC214" s="15"/>
      <c r="AD214" s="76"/>
      <c r="AE214" s="76"/>
      <c r="AF214" s="84"/>
      <c r="AG214" s="271" t="s">
        <v>74</v>
      </c>
      <c r="AH214" s="272"/>
      <c r="AI214" s="272"/>
      <c r="AJ214" s="272"/>
      <c r="AK214" s="272"/>
      <c r="AL214" s="272"/>
      <c r="AM214" s="272"/>
      <c r="AN214" s="272"/>
      <c r="AO214" s="273"/>
      <c r="AP214" s="31"/>
      <c r="AQ214" s="31"/>
      <c r="AR214" s="31"/>
      <c r="AS214" s="31"/>
      <c r="AT214" s="31"/>
      <c r="AU214" s="31"/>
      <c r="AV214" s="31"/>
      <c r="AW214" s="31"/>
      <c r="AX214" s="31"/>
      <c r="AY214" s="31"/>
    </row>
    <row r="215" spans="3:51" x14ac:dyDescent="0.15">
      <c r="C215" s="224"/>
      <c r="D215" s="225"/>
      <c r="E215" s="225"/>
      <c r="F215" s="225"/>
      <c r="G215" s="225"/>
      <c r="H215" s="225"/>
      <c r="I215" s="226"/>
      <c r="J215" s="98"/>
      <c r="K215" s="138"/>
      <c r="L215" s="138"/>
      <c r="M215" s="138"/>
      <c r="N215" s="76"/>
      <c r="O215" s="76"/>
      <c r="P215" s="138"/>
      <c r="Q215" s="138"/>
      <c r="R215" s="15"/>
      <c r="S215" s="15"/>
      <c r="T215" s="15"/>
      <c r="U215" s="15"/>
      <c r="V215" s="15"/>
      <c r="W215" s="15"/>
      <c r="X215" s="75"/>
      <c r="Y215" s="15"/>
      <c r="Z215" s="76"/>
      <c r="AA215" s="15"/>
      <c r="AB215" s="15"/>
      <c r="AC215" s="15"/>
      <c r="AD215" s="15"/>
      <c r="AE215" s="76"/>
      <c r="AF215" s="84"/>
      <c r="AG215" s="271"/>
      <c r="AH215" s="272"/>
      <c r="AI215" s="272"/>
      <c r="AJ215" s="272"/>
      <c r="AK215" s="272"/>
      <c r="AL215" s="272"/>
      <c r="AM215" s="272"/>
      <c r="AN215" s="272"/>
      <c r="AO215" s="273"/>
      <c r="AP215" s="31"/>
      <c r="AQ215" s="31"/>
      <c r="AR215" s="31"/>
      <c r="AS215" s="31"/>
      <c r="AT215" s="31"/>
      <c r="AU215" s="31"/>
      <c r="AV215" s="31"/>
      <c r="AW215" s="31"/>
      <c r="AX215" s="31"/>
      <c r="AY215" s="31"/>
    </row>
    <row r="216" spans="3:51" x14ac:dyDescent="0.15">
      <c r="C216" s="233"/>
      <c r="D216" s="234"/>
      <c r="E216" s="234"/>
      <c r="F216" s="234"/>
      <c r="G216" s="234"/>
      <c r="H216" s="234"/>
      <c r="I216" s="235"/>
      <c r="J216" s="102"/>
      <c r="K216" s="87"/>
      <c r="L216" s="87"/>
      <c r="M216" s="87"/>
      <c r="N216" s="87"/>
      <c r="O216" s="87"/>
      <c r="P216" s="87"/>
      <c r="Q216" s="87"/>
      <c r="R216" s="87"/>
      <c r="S216" s="87"/>
      <c r="T216" s="87"/>
      <c r="U216" s="87"/>
      <c r="V216" s="87"/>
      <c r="W216" s="87"/>
      <c r="X216" s="87"/>
      <c r="Y216" s="87"/>
      <c r="Z216" s="87"/>
      <c r="AA216" s="87"/>
      <c r="AB216" s="87"/>
      <c r="AC216" s="87"/>
      <c r="AD216" s="87"/>
      <c r="AE216" s="87"/>
      <c r="AF216" s="91"/>
      <c r="AG216" s="274"/>
      <c r="AH216" s="275"/>
      <c r="AI216" s="275"/>
      <c r="AJ216" s="275"/>
      <c r="AK216" s="275"/>
      <c r="AL216" s="275"/>
      <c r="AM216" s="275"/>
      <c r="AN216" s="275"/>
      <c r="AO216" s="276"/>
      <c r="AP216" s="31"/>
      <c r="AQ216" s="31"/>
      <c r="AR216" s="31"/>
      <c r="AS216" s="31"/>
      <c r="AT216" s="31"/>
      <c r="AU216" s="31"/>
      <c r="AV216" s="31"/>
      <c r="AW216" s="31"/>
      <c r="AX216" s="31"/>
      <c r="AY216" s="31"/>
    </row>
    <row r="217" spans="3:51" x14ac:dyDescent="0.15">
      <c r="AG217" s="63"/>
      <c r="AH217" s="63"/>
      <c r="AI217" s="63"/>
      <c r="AJ217" s="63"/>
      <c r="AK217" s="63"/>
      <c r="AL217" s="63"/>
      <c r="AM217" s="63"/>
      <c r="AN217" s="63"/>
      <c r="AO217" s="63"/>
      <c r="AT217" s="31"/>
      <c r="AU217" s="31"/>
      <c r="AV217" s="31"/>
      <c r="AW217" s="31"/>
      <c r="AX217" s="31"/>
      <c r="AY217" s="31"/>
    </row>
    <row r="218" spans="3:51" x14ac:dyDescent="0.15">
      <c r="C218" s="1" t="s">
        <v>75</v>
      </c>
      <c r="AG218" s="63"/>
      <c r="AH218" s="63"/>
      <c r="AI218" s="63"/>
      <c r="AJ218" s="63"/>
      <c r="AK218" s="63"/>
      <c r="AL218" s="63"/>
      <c r="AM218" s="63"/>
      <c r="AN218" s="63"/>
      <c r="AO218" s="63"/>
      <c r="AT218" s="31"/>
      <c r="AU218" s="31"/>
      <c r="AV218" s="31"/>
      <c r="AW218" s="31"/>
      <c r="AX218" s="31"/>
      <c r="AY218" s="31"/>
    </row>
    <row r="219" spans="3:51" ht="37.5" customHeight="1" x14ac:dyDescent="0.15">
      <c r="C219" s="277" t="s">
        <v>121</v>
      </c>
      <c r="D219" s="277"/>
      <c r="E219" s="277"/>
      <c r="F219" s="277"/>
      <c r="G219" s="277"/>
      <c r="H219" s="278" t="s">
        <v>120</v>
      </c>
      <c r="I219" s="248"/>
      <c r="J219" s="248"/>
      <c r="K219" s="248"/>
      <c r="L219" s="248"/>
      <c r="M219" s="256">
        <v>3400</v>
      </c>
      <c r="N219" s="256"/>
      <c r="O219" s="256"/>
      <c r="P219" s="256"/>
      <c r="Q219" s="256"/>
      <c r="R219" s="256"/>
      <c r="S219" s="256"/>
      <c r="T219" s="222" t="s">
        <v>76</v>
      </c>
      <c r="U219" s="222"/>
      <c r="V219" s="222"/>
      <c r="W219" s="279" t="s">
        <v>77</v>
      </c>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1"/>
      <c r="AT219" s="31"/>
      <c r="AU219" s="31"/>
      <c r="AV219" s="31"/>
      <c r="AW219" s="31"/>
      <c r="AX219" s="31"/>
      <c r="AY219" s="31"/>
    </row>
    <row r="220" spans="3:51" ht="61.5" customHeight="1" x14ac:dyDescent="0.15">
      <c r="C220" s="277"/>
      <c r="D220" s="277"/>
      <c r="E220" s="277"/>
      <c r="F220" s="277"/>
      <c r="G220" s="277"/>
      <c r="H220" s="251"/>
      <c r="I220" s="251"/>
      <c r="J220" s="251"/>
      <c r="K220" s="251"/>
      <c r="L220" s="251"/>
      <c r="M220" s="257"/>
      <c r="N220" s="257"/>
      <c r="O220" s="257"/>
      <c r="P220" s="257"/>
      <c r="Q220" s="257"/>
      <c r="R220" s="257"/>
      <c r="S220" s="257"/>
      <c r="T220" s="234"/>
      <c r="U220" s="234"/>
      <c r="V220" s="234"/>
      <c r="W220" s="282"/>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4"/>
      <c r="AT220" s="31"/>
      <c r="AU220" s="31"/>
      <c r="AV220" s="64"/>
      <c r="AW220" s="31"/>
      <c r="AX220" s="31"/>
      <c r="AY220" s="31"/>
    </row>
    <row r="221" spans="3:51" x14ac:dyDescent="0.15">
      <c r="AG221" s="63"/>
      <c r="AH221" s="63"/>
      <c r="AI221" s="63"/>
      <c r="AJ221" s="63"/>
      <c r="AK221" s="63"/>
      <c r="AL221" s="63"/>
      <c r="AM221" s="63"/>
      <c r="AN221" s="63"/>
      <c r="AO221" s="63"/>
      <c r="AT221" s="31"/>
      <c r="AU221" s="31"/>
      <c r="AV221" s="31"/>
      <c r="AW221" s="31"/>
      <c r="AX221" s="31"/>
      <c r="AY221" s="31"/>
    </row>
    <row r="222" spans="3:51" ht="37.5" customHeight="1" x14ac:dyDescent="0.15">
      <c r="C222" s="253" t="s">
        <v>120</v>
      </c>
      <c r="D222" s="253"/>
      <c r="E222" s="253"/>
      <c r="F222" s="253"/>
      <c r="G222" s="254" t="s">
        <v>78</v>
      </c>
      <c r="H222" s="254"/>
      <c r="I222" s="254"/>
      <c r="J222" s="254"/>
      <c r="K222" s="254"/>
      <c r="L222" s="254"/>
      <c r="M222" s="256">
        <v>50</v>
      </c>
      <c r="N222" s="256"/>
      <c r="O222" s="256"/>
      <c r="P222" s="256"/>
      <c r="Q222" s="256"/>
      <c r="R222" s="256"/>
      <c r="S222" s="256"/>
      <c r="T222" s="222" t="s">
        <v>79</v>
      </c>
      <c r="U222" s="222"/>
      <c r="V222" s="222"/>
      <c r="W222" s="258" t="s">
        <v>80</v>
      </c>
      <c r="X222" s="259"/>
      <c r="Y222" s="259"/>
      <c r="Z222" s="259"/>
      <c r="AA222" s="259"/>
      <c r="AB222" s="259"/>
      <c r="AC222" s="259"/>
      <c r="AD222" s="259"/>
      <c r="AE222" s="259"/>
      <c r="AF222" s="259"/>
      <c r="AG222" s="259"/>
      <c r="AH222" s="259"/>
      <c r="AI222" s="259"/>
      <c r="AJ222" s="259"/>
      <c r="AK222" s="259"/>
      <c r="AL222" s="259"/>
      <c r="AM222" s="259"/>
      <c r="AN222" s="259"/>
      <c r="AO222" s="259"/>
      <c r="AP222" s="259"/>
      <c r="AQ222" s="259"/>
      <c r="AR222" s="260"/>
      <c r="AT222" s="31"/>
      <c r="AU222" s="31"/>
      <c r="AV222" s="31"/>
      <c r="AW222" s="31"/>
      <c r="AX222" s="31"/>
      <c r="AY222" s="31"/>
    </row>
    <row r="223" spans="3:51" ht="18.75" customHeight="1" x14ac:dyDescent="0.15">
      <c r="C223" s="253"/>
      <c r="D223" s="253"/>
      <c r="E223" s="253"/>
      <c r="F223" s="253"/>
      <c r="G223" s="255"/>
      <c r="H223" s="255"/>
      <c r="I223" s="255"/>
      <c r="J223" s="255"/>
      <c r="K223" s="255"/>
      <c r="L223" s="255"/>
      <c r="M223" s="257"/>
      <c r="N223" s="257"/>
      <c r="O223" s="257"/>
      <c r="P223" s="257"/>
      <c r="Q223" s="257"/>
      <c r="R223" s="257"/>
      <c r="S223" s="257"/>
      <c r="T223" s="234"/>
      <c r="U223" s="234"/>
      <c r="V223" s="234"/>
      <c r="W223" s="261"/>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3"/>
      <c r="AT223" s="31"/>
      <c r="AU223" s="31"/>
      <c r="AV223" s="64"/>
      <c r="AW223" s="31"/>
      <c r="AX223" s="31"/>
      <c r="AY223" s="31"/>
    </row>
    <row r="224" spans="3:51" ht="37.5" customHeight="1" x14ac:dyDescent="0.15">
      <c r="C224" s="253"/>
      <c r="D224" s="253"/>
      <c r="E224" s="253"/>
      <c r="F224" s="253"/>
      <c r="G224" s="63"/>
      <c r="H224" s="267" t="s">
        <v>81</v>
      </c>
      <c r="I224" s="268"/>
      <c r="J224" s="268"/>
      <c r="K224" s="268"/>
      <c r="L224" s="268"/>
      <c r="M224" s="256">
        <v>20</v>
      </c>
      <c r="N224" s="256"/>
      <c r="O224" s="256"/>
      <c r="P224" s="256"/>
      <c r="Q224" s="256"/>
      <c r="R224" s="256"/>
      <c r="S224" s="256"/>
      <c r="T224" s="222" t="s">
        <v>79</v>
      </c>
      <c r="U224" s="222"/>
      <c r="V224" s="222"/>
      <c r="W224" s="261"/>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3"/>
      <c r="AT224" s="31"/>
      <c r="AU224" s="31"/>
      <c r="AV224" s="31"/>
      <c r="AW224" s="31"/>
      <c r="AX224" s="31"/>
      <c r="AY224" s="31"/>
    </row>
    <row r="225" spans="1:53" ht="18.75" customHeight="1" x14ac:dyDescent="0.15">
      <c r="C225" s="253"/>
      <c r="D225" s="253"/>
      <c r="E225" s="253"/>
      <c r="F225" s="253"/>
      <c r="G225" s="104"/>
      <c r="H225" s="269"/>
      <c r="I225" s="270"/>
      <c r="J225" s="270"/>
      <c r="K225" s="270"/>
      <c r="L225" s="270"/>
      <c r="M225" s="257"/>
      <c r="N225" s="257"/>
      <c r="O225" s="257"/>
      <c r="P225" s="257"/>
      <c r="Q225" s="257"/>
      <c r="R225" s="257"/>
      <c r="S225" s="257"/>
      <c r="T225" s="234"/>
      <c r="U225" s="234"/>
      <c r="V225" s="234"/>
      <c r="W225" s="264"/>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6"/>
      <c r="AT225" s="31"/>
      <c r="AU225" s="31"/>
      <c r="AV225" s="31"/>
      <c r="AW225" s="31"/>
      <c r="AX225" s="31"/>
      <c r="AY225" s="31"/>
    </row>
    <row r="226" spans="1:53" x14ac:dyDescent="0.15">
      <c r="AG226" s="63"/>
      <c r="AH226" s="63"/>
      <c r="AI226" s="63"/>
      <c r="AJ226" s="63"/>
      <c r="AK226" s="63"/>
      <c r="AL226" s="63"/>
      <c r="AM226" s="63"/>
      <c r="AN226" s="63"/>
      <c r="AO226" s="63"/>
      <c r="AT226" s="31"/>
      <c r="AU226" s="31"/>
      <c r="AV226" s="31"/>
      <c r="AW226" s="31"/>
      <c r="AX226" s="31"/>
      <c r="AY226" s="31"/>
    </row>
    <row r="227" spans="1:53" ht="33" customHeight="1" x14ac:dyDescent="0.15">
      <c r="A227" s="67"/>
      <c r="B227" s="67"/>
      <c r="C227" s="67" t="s">
        <v>82</v>
      </c>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31"/>
      <c r="AV227" s="31"/>
      <c r="AW227" s="31"/>
      <c r="AX227" s="31"/>
      <c r="AY227" s="31"/>
    </row>
    <row r="228" spans="1:53" ht="24.95" customHeight="1" x14ac:dyDescent="0.15">
      <c r="C228" s="1" t="s">
        <v>83</v>
      </c>
      <c r="D228" s="105" t="s">
        <v>84</v>
      </c>
      <c r="AT228" s="31"/>
      <c r="AU228" s="31"/>
      <c r="AV228" s="31"/>
      <c r="AW228" s="31"/>
      <c r="AX228" s="31"/>
      <c r="AY228" s="31"/>
    </row>
    <row r="229" spans="1:53" s="106" customFormat="1" ht="25.5" customHeight="1" x14ac:dyDescent="0.15">
      <c r="B229" s="107"/>
      <c r="C229" s="108" t="s">
        <v>83</v>
      </c>
      <c r="D229" s="314" t="s">
        <v>124</v>
      </c>
      <c r="E229" s="314"/>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4"/>
      <c r="AB229" s="314"/>
      <c r="AC229" s="314"/>
      <c r="AD229" s="314"/>
      <c r="AE229" s="314"/>
      <c r="AF229" s="314"/>
      <c r="AG229" s="314"/>
      <c r="AH229" s="314"/>
      <c r="AI229" s="314"/>
      <c r="AJ229" s="314"/>
      <c r="AK229" s="314"/>
      <c r="AL229" s="314"/>
      <c r="AM229" s="314"/>
      <c r="AN229" s="314"/>
      <c r="AO229" s="314"/>
      <c r="AP229" s="314"/>
      <c r="AQ229" s="314"/>
      <c r="AR229" s="314"/>
      <c r="AS229" s="107"/>
      <c r="AT229" s="110"/>
      <c r="AU229" s="111"/>
      <c r="AV229" s="111"/>
      <c r="AW229" s="111"/>
      <c r="AX229" s="111"/>
      <c r="AY229" s="111"/>
    </row>
    <row r="230" spans="1:53" ht="23.25" customHeight="1" x14ac:dyDescent="0.15">
      <c r="B230" s="107"/>
      <c r="C230" s="108"/>
      <c r="D230" s="109" t="s">
        <v>125</v>
      </c>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10"/>
      <c r="AU230" s="31"/>
      <c r="AV230" s="31"/>
      <c r="AW230" s="31"/>
      <c r="AX230" s="31"/>
      <c r="AY230" s="31"/>
    </row>
    <row r="231" spans="1:53" ht="23.25" customHeight="1" x14ac:dyDescent="0.15">
      <c r="B231" s="107"/>
      <c r="C231" s="108" t="s">
        <v>83</v>
      </c>
      <c r="D231" s="314" t="s">
        <v>126</v>
      </c>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7"/>
      <c r="AT231" s="110"/>
      <c r="AU231" s="31"/>
      <c r="AV231" s="31"/>
      <c r="AW231" s="31"/>
      <c r="AX231" s="31"/>
      <c r="AY231" s="31"/>
    </row>
    <row r="232" spans="1:53" ht="23.25" customHeight="1" x14ac:dyDescent="0.15">
      <c r="B232" s="107"/>
      <c r="C232" s="108"/>
      <c r="D232" s="109" t="s">
        <v>127</v>
      </c>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10"/>
      <c r="AU232" s="31"/>
      <c r="AV232" s="31"/>
      <c r="AW232" s="31"/>
      <c r="AX232" s="31"/>
      <c r="AY232" s="31"/>
    </row>
    <row r="233" spans="1:53" s="10" customFormat="1" ht="28.5" customHeight="1" x14ac:dyDescent="0.15">
      <c r="C233" s="112" t="s">
        <v>83</v>
      </c>
      <c r="D233" s="116" t="s">
        <v>85</v>
      </c>
      <c r="E233" s="113"/>
      <c r="F233" s="20"/>
      <c r="W233" s="114"/>
      <c r="X233" s="114"/>
      <c r="Y233" s="114"/>
      <c r="Z233" s="114"/>
      <c r="AA233" s="114"/>
      <c r="AB233" s="114"/>
      <c r="AC233" s="114"/>
      <c r="AD233" s="114"/>
      <c r="AE233" s="114"/>
      <c r="AF233" s="114"/>
      <c r="AG233" s="114"/>
      <c r="AH233" s="114"/>
      <c r="AI233" s="114"/>
      <c r="AJ233" s="114"/>
      <c r="AK233" s="114"/>
      <c r="AL233" s="114"/>
      <c r="AM233" s="114"/>
      <c r="AN233" s="114"/>
      <c r="AO233" s="114"/>
      <c r="AP233" s="114"/>
      <c r="AQ233" s="115"/>
      <c r="AR233" s="115"/>
      <c r="AS233" s="1"/>
      <c r="AT233" s="31"/>
      <c r="AU233" s="31"/>
      <c r="AV233" s="37"/>
      <c r="AW233" s="37"/>
      <c r="AX233" s="37"/>
      <c r="AY233" s="37"/>
      <c r="AZ233" s="37"/>
      <c r="BA233" s="37"/>
    </row>
    <row r="234" spans="1:53" s="10" customFormat="1" ht="18.75" customHeight="1" thickBot="1" x14ac:dyDescent="0.2">
      <c r="D234" s="20"/>
      <c r="E234" s="117"/>
      <c r="J234" s="118"/>
      <c r="K234" s="118"/>
      <c r="L234" s="118"/>
      <c r="M234" s="118"/>
      <c r="N234" s="118"/>
      <c r="W234" s="114"/>
      <c r="X234" s="114"/>
      <c r="Y234" s="114"/>
      <c r="Z234" s="114"/>
      <c r="AA234" s="114"/>
      <c r="AB234" s="114"/>
      <c r="AC234" s="114"/>
      <c r="AD234" s="114"/>
      <c r="AE234" s="114"/>
      <c r="AF234" s="114"/>
      <c r="AG234" s="114"/>
      <c r="AH234" s="114"/>
      <c r="AI234" s="114"/>
      <c r="AJ234" s="114"/>
      <c r="AK234" s="114"/>
      <c r="AL234" s="114"/>
      <c r="AM234" s="114"/>
      <c r="AN234" s="114"/>
      <c r="AO234" s="114"/>
      <c r="AP234" s="114"/>
      <c r="AQ234" s="115"/>
      <c r="AR234" s="115"/>
      <c r="AS234" s="1"/>
      <c r="AT234" s="31"/>
      <c r="AU234" s="31"/>
      <c r="AV234" s="44" t="s">
        <v>86</v>
      </c>
      <c r="AW234" s="37"/>
      <c r="AX234" s="37"/>
      <c r="AY234" s="37"/>
      <c r="AZ234" s="37"/>
      <c r="BA234" s="37"/>
    </row>
    <row r="235" spans="1:53" ht="18" customHeight="1" x14ac:dyDescent="0.15">
      <c r="B235" s="247" t="s">
        <v>87</v>
      </c>
      <c r="C235" s="248"/>
      <c r="D235" s="248"/>
      <c r="E235" s="248"/>
      <c r="F235" s="248"/>
      <c r="G235" s="315"/>
      <c r="H235" s="319" t="s">
        <v>123</v>
      </c>
      <c r="I235" s="320"/>
      <c r="J235" s="321"/>
      <c r="K235" s="255" t="s">
        <v>88</v>
      </c>
      <c r="L235" s="255"/>
      <c r="M235" s="255"/>
      <c r="N235" s="255"/>
      <c r="O235" s="319" t="s">
        <v>89</v>
      </c>
      <c r="P235" s="320"/>
      <c r="Q235" s="320"/>
      <c r="R235" s="320"/>
      <c r="S235" s="320"/>
      <c r="T235" s="321"/>
      <c r="U235" s="324" t="s">
        <v>90</v>
      </c>
      <c r="V235" s="325"/>
      <c r="W235" s="325"/>
      <c r="X235" s="325"/>
      <c r="Y235" s="325"/>
      <c r="Z235" s="325"/>
      <c r="AA235" s="325"/>
      <c r="AB235" s="325"/>
      <c r="AC235" s="325"/>
      <c r="AD235" s="325"/>
      <c r="AE235" s="325"/>
      <c r="AF235" s="325"/>
      <c r="AG235" s="326"/>
      <c r="AH235" s="327" t="s">
        <v>91</v>
      </c>
      <c r="AI235" s="328"/>
      <c r="AJ235" s="328"/>
      <c r="AK235" s="328"/>
      <c r="AL235" s="328"/>
      <c r="AM235" s="329"/>
      <c r="AN235" s="254" t="s">
        <v>92</v>
      </c>
      <c r="AO235" s="254"/>
      <c r="AP235" s="254"/>
      <c r="AQ235" s="254"/>
      <c r="AR235" s="286"/>
      <c r="AT235" s="31"/>
      <c r="AU235" s="31"/>
      <c r="AV235" s="255" t="s">
        <v>93</v>
      </c>
      <c r="AW235" s="255" t="s">
        <v>94</v>
      </c>
      <c r="AX235" s="31"/>
      <c r="AY235" s="31"/>
      <c r="AZ235" s="31"/>
      <c r="BA235" s="31"/>
    </row>
    <row r="236" spans="1:53" ht="18" customHeight="1" x14ac:dyDescent="0.15">
      <c r="B236" s="316"/>
      <c r="C236" s="193"/>
      <c r="D236" s="193"/>
      <c r="E236" s="193"/>
      <c r="F236" s="193"/>
      <c r="G236" s="317"/>
      <c r="H236" s="322"/>
      <c r="I236" s="193"/>
      <c r="J236" s="317"/>
      <c r="K236" s="255"/>
      <c r="L236" s="255"/>
      <c r="M236" s="255"/>
      <c r="N236" s="255"/>
      <c r="O236" s="322"/>
      <c r="P236" s="193"/>
      <c r="Q236" s="193"/>
      <c r="R236" s="193"/>
      <c r="S236" s="193"/>
      <c r="T236" s="317"/>
      <c r="U236" s="254" t="s">
        <v>95</v>
      </c>
      <c r="V236" s="254"/>
      <c r="W236" s="286"/>
      <c r="X236" s="290" t="s">
        <v>96</v>
      </c>
      <c r="Y236" s="254"/>
      <c r="Z236" s="286"/>
      <c r="AA236" s="293" t="s">
        <v>97</v>
      </c>
      <c r="AB236" s="294"/>
      <c r="AC236" s="295"/>
      <c r="AD236" s="293" t="s">
        <v>98</v>
      </c>
      <c r="AE236" s="254"/>
      <c r="AF236" s="254"/>
      <c r="AG236" s="302"/>
      <c r="AH236" s="305" t="s">
        <v>99</v>
      </c>
      <c r="AI236" s="188"/>
      <c r="AJ236" s="189"/>
      <c r="AK236" s="154" t="s">
        <v>100</v>
      </c>
      <c r="AL236" s="188"/>
      <c r="AM236" s="310"/>
      <c r="AN236" s="255"/>
      <c r="AO236" s="255"/>
      <c r="AP236" s="255"/>
      <c r="AQ236" s="255"/>
      <c r="AR236" s="287"/>
      <c r="AT236" s="31"/>
      <c r="AU236" s="31"/>
      <c r="AV236" s="193"/>
      <c r="AW236" s="285"/>
      <c r="AX236" s="31"/>
      <c r="AY236" s="31"/>
      <c r="AZ236" s="31"/>
      <c r="BA236" s="31"/>
    </row>
    <row r="237" spans="1:53" ht="18" customHeight="1" x14ac:dyDescent="0.15">
      <c r="B237" s="316"/>
      <c r="C237" s="193"/>
      <c r="D237" s="193"/>
      <c r="E237" s="193"/>
      <c r="F237" s="193"/>
      <c r="G237" s="317"/>
      <c r="H237" s="322"/>
      <c r="I237" s="193"/>
      <c r="J237" s="317"/>
      <c r="K237" s="255"/>
      <c r="L237" s="255"/>
      <c r="M237" s="255"/>
      <c r="N237" s="255"/>
      <c r="O237" s="119"/>
      <c r="P237" s="290" t="s">
        <v>101</v>
      </c>
      <c r="Q237" s="254"/>
      <c r="R237" s="254"/>
      <c r="S237" s="254"/>
      <c r="T237" s="302"/>
      <c r="U237" s="255"/>
      <c r="V237" s="255"/>
      <c r="W237" s="287"/>
      <c r="X237" s="291"/>
      <c r="Y237" s="255"/>
      <c r="Z237" s="287"/>
      <c r="AA237" s="296"/>
      <c r="AB237" s="297"/>
      <c r="AC237" s="298"/>
      <c r="AD237" s="291"/>
      <c r="AE237" s="255"/>
      <c r="AF237" s="255"/>
      <c r="AG237" s="303"/>
      <c r="AH237" s="306"/>
      <c r="AI237" s="307"/>
      <c r="AJ237" s="308"/>
      <c r="AK237" s="311"/>
      <c r="AL237" s="307"/>
      <c r="AM237" s="312"/>
      <c r="AN237" s="255"/>
      <c r="AO237" s="255"/>
      <c r="AP237" s="255"/>
      <c r="AQ237" s="255"/>
      <c r="AR237" s="287"/>
      <c r="AT237" s="31"/>
      <c r="AU237" s="31"/>
      <c r="AV237" s="193"/>
      <c r="AW237" s="285"/>
      <c r="AX237" s="31"/>
      <c r="AY237" s="31"/>
      <c r="AZ237" s="31"/>
      <c r="BA237" s="31"/>
    </row>
    <row r="238" spans="1:53" ht="18" customHeight="1" x14ac:dyDescent="0.15">
      <c r="B238" s="250"/>
      <c r="C238" s="251"/>
      <c r="D238" s="251"/>
      <c r="E238" s="251"/>
      <c r="F238" s="251"/>
      <c r="G238" s="318"/>
      <c r="H238" s="323"/>
      <c r="I238" s="251"/>
      <c r="J238" s="318"/>
      <c r="K238" s="288"/>
      <c r="L238" s="288"/>
      <c r="M238" s="288"/>
      <c r="N238" s="288"/>
      <c r="O238" s="120"/>
      <c r="P238" s="292"/>
      <c r="Q238" s="288"/>
      <c r="R238" s="288"/>
      <c r="S238" s="288"/>
      <c r="T238" s="304"/>
      <c r="U238" s="288"/>
      <c r="V238" s="288"/>
      <c r="W238" s="289"/>
      <c r="X238" s="292"/>
      <c r="Y238" s="288"/>
      <c r="Z238" s="289"/>
      <c r="AA238" s="299"/>
      <c r="AB238" s="300"/>
      <c r="AC238" s="301"/>
      <c r="AD238" s="292"/>
      <c r="AE238" s="288"/>
      <c r="AF238" s="288"/>
      <c r="AG238" s="304"/>
      <c r="AH238" s="309"/>
      <c r="AI238" s="191"/>
      <c r="AJ238" s="192"/>
      <c r="AK238" s="190"/>
      <c r="AL238" s="191"/>
      <c r="AM238" s="313"/>
      <c r="AN238" s="288"/>
      <c r="AO238" s="288"/>
      <c r="AP238" s="288"/>
      <c r="AQ238" s="288"/>
      <c r="AR238" s="289"/>
      <c r="AT238" s="31"/>
      <c r="AU238" s="31"/>
      <c r="AV238" s="193"/>
      <c r="AW238" s="285"/>
      <c r="AX238" s="31"/>
      <c r="AY238" s="31"/>
      <c r="AZ238" s="31"/>
      <c r="BA238" s="31"/>
    </row>
    <row r="239" spans="1:53" ht="14.1" customHeight="1" x14ac:dyDescent="0.15">
      <c r="B239" s="394">
        <v>6</v>
      </c>
      <c r="C239" s="397" t="s">
        <v>102</v>
      </c>
      <c r="D239" s="400">
        <v>21</v>
      </c>
      <c r="E239" s="400" t="s">
        <v>103</v>
      </c>
      <c r="F239" s="394" t="s">
        <v>104</v>
      </c>
      <c r="G239" s="400"/>
      <c r="H239" s="403" t="s">
        <v>139</v>
      </c>
      <c r="I239" s="404"/>
      <c r="J239" s="405"/>
      <c r="K239" s="347">
        <f t="shared" ref="K239" si="0">$M$219</f>
        <v>3400</v>
      </c>
      <c r="L239" s="348"/>
      <c r="M239" s="348"/>
      <c r="N239" s="348"/>
      <c r="O239" s="353">
        <f>$M$222</f>
        <v>50</v>
      </c>
      <c r="P239" s="354"/>
      <c r="Q239" s="354"/>
      <c r="R239" s="354"/>
      <c r="S239" s="354"/>
      <c r="T239" s="355"/>
      <c r="U239" s="359">
        <f>IF(AND(H239="○",AV239="●"),IF(K239=0,20,20+ROUNDDOWN((K239-1000)/1000,0)*20),0)</f>
        <v>60</v>
      </c>
      <c r="V239" s="359"/>
      <c r="W239" s="360"/>
      <c r="X239" s="365">
        <f>IF(AND(H239="○",AV239="●"),IF(O239&gt;=10,O239*0.2,0),0)</f>
        <v>10</v>
      </c>
      <c r="Y239" s="366"/>
      <c r="Z239" s="367"/>
      <c r="AA239" s="374">
        <f>IF(AND(H239="○",AV239="●"),P241*2,0)</f>
        <v>40</v>
      </c>
      <c r="AB239" s="359"/>
      <c r="AC239" s="360"/>
      <c r="AD239" s="377">
        <f t="shared" ref="AD239" si="1">U239+X239+AA239</f>
        <v>110</v>
      </c>
      <c r="AE239" s="378"/>
      <c r="AF239" s="378"/>
      <c r="AG239" s="379"/>
      <c r="AH239" s="330">
        <v>1</v>
      </c>
      <c r="AI239" s="331"/>
      <c r="AJ239" s="332"/>
      <c r="AK239" s="336">
        <f t="shared" ref="AK239" si="2">IF(AH239=1,$AL$31,IF(AH239=2,$AL$49,IF(AH239=3,$AL$68,IF(AH239=4,$AL$86,IF(AH239=5,$AL$104,IF(AH239=6,$AL$123,IF(AH239=7,$AL$141,IF(AH239=8,$AL$160,IF(AH239=9,$AL$178,IF(AH239=10,$AL$196,0))))))))))</f>
        <v>0.16700000000000001</v>
      </c>
      <c r="AL239" s="337"/>
      <c r="AM239" s="338"/>
      <c r="AN239" s="341">
        <f>IF(H239="○",ROUNDUP(AD239*AK239,1),0)</f>
        <v>18.400000000000002</v>
      </c>
      <c r="AO239" s="341"/>
      <c r="AP239" s="341"/>
      <c r="AQ239" s="341"/>
      <c r="AR239" s="342"/>
      <c r="AT239" s="31"/>
      <c r="AU239" s="193"/>
      <c r="AV239" s="193" t="str">
        <f>IF(OR(H239="×",AV243="×"),"×","●")</f>
        <v>●</v>
      </c>
      <c r="AW239" s="285" t="str">
        <f>IF(AV239="●",IF(H239="定","-",H239),"-")</f>
        <v>○</v>
      </c>
      <c r="AX239" s="31"/>
      <c r="AY239" s="31"/>
      <c r="AZ239" s="31"/>
      <c r="BA239" s="31"/>
    </row>
    <row r="240" spans="1:53" ht="14.1" customHeight="1" x14ac:dyDescent="0.15">
      <c r="B240" s="395"/>
      <c r="C240" s="398"/>
      <c r="D240" s="401"/>
      <c r="E240" s="401"/>
      <c r="F240" s="395"/>
      <c r="G240" s="401"/>
      <c r="H240" s="406"/>
      <c r="I240" s="407"/>
      <c r="J240" s="408"/>
      <c r="K240" s="349"/>
      <c r="L240" s="350"/>
      <c r="M240" s="350"/>
      <c r="N240" s="350"/>
      <c r="O240" s="356"/>
      <c r="P240" s="357"/>
      <c r="Q240" s="357"/>
      <c r="R240" s="357"/>
      <c r="S240" s="357"/>
      <c r="T240" s="358"/>
      <c r="U240" s="361"/>
      <c r="V240" s="361"/>
      <c r="W240" s="362"/>
      <c r="X240" s="368"/>
      <c r="Y240" s="369"/>
      <c r="Z240" s="370"/>
      <c r="AA240" s="375"/>
      <c r="AB240" s="361"/>
      <c r="AC240" s="362"/>
      <c r="AD240" s="380"/>
      <c r="AE240" s="381"/>
      <c r="AF240" s="381"/>
      <c r="AG240" s="382"/>
      <c r="AH240" s="330"/>
      <c r="AI240" s="331"/>
      <c r="AJ240" s="332"/>
      <c r="AK240" s="339"/>
      <c r="AL240" s="339"/>
      <c r="AM240" s="340"/>
      <c r="AN240" s="343"/>
      <c r="AO240" s="343"/>
      <c r="AP240" s="343"/>
      <c r="AQ240" s="343"/>
      <c r="AR240" s="344"/>
      <c r="AT240" s="31"/>
      <c r="AU240" s="193"/>
      <c r="AV240" s="193"/>
      <c r="AW240" s="285"/>
      <c r="AX240" s="31"/>
      <c r="AY240" s="31"/>
      <c r="AZ240" s="31"/>
      <c r="BA240" s="31"/>
    </row>
    <row r="241" spans="2:53" ht="14.1" customHeight="1" x14ac:dyDescent="0.15">
      <c r="B241" s="395"/>
      <c r="C241" s="398"/>
      <c r="D241" s="401"/>
      <c r="E241" s="401"/>
      <c r="F241" s="395"/>
      <c r="G241" s="401"/>
      <c r="H241" s="406"/>
      <c r="I241" s="407"/>
      <c r="J241" s="408"/>
      <c r="K241" s="349"/>
      <c r="L241" s="350"/>
      <c r="M241" s="350"/>
      <c r="N241" s="350"/>
      <c r="O241" s="386"/>
      <c r="P241" s="388">
        <f>$M$224</f>
        <v>20</v>
      </c>
      <c r="Q241" s="389"/>
      <c r="R241" s="389"/>
      <c r="S241" s="389"/>
      <c r="T241" s="390"/>
      <c r="U241" s="361"/>
      <c r="V241" s="361"/>
      <c r="W241" s="362"/>
      <c r="X241" s="368"/>
      <c r="Y241" s="369"/>
      <c r="Z241" s="370"/>
      <c r="AA241" s="375"/>
      <c r="AB241" s="361"/>
      <c r="AC241" s="362"/>
      <c r="AD241" s="380"/>
      <c r="AE241" s="381"/>
      <c r="AF241" s="381"/>
      <c r="AG241" s="382"/>
      <c r="AH241" s="330"/>
      <c r="AI241" s="331"/>
      <c r="AJ241" s="332"/>
      <c r="AK241" s="339"/>
      <c r="AL241" s="339"/>
      <c r="AM241" s="340"/>
      <c r="AN241" s="343"/>
      <c r="AO241" s="343"/>
      <c r="AP241" s="343"/>
      <c r="AQ241" s="343"/>
      <c r="AR241" s="344"/>
      <c r="AT241" s="31"/>
      <c r="AU241" s="193"/>
      <c r="AV241" s="193"/>
      <c r="AW241" s="285"/>
      <c r="AX241" s="31"/>
      <c r="AY241" s="31"/>
      <c r="AZ241" s="31"/>
      <c r="BA241" s="31"/>
    </row>
    <row r="242" spans="2:53" ht="14.1" customHeight="1" x14ac:dyDescent="0.15">
      <c r="B242" s="396"/>
      <c r="C242" s="399"/>
      <c r="D242" s="402"/>
      <c r="E242" s="402"/>
      <c r="F242" s="396"/>
      <c r="G242" s="402"/>
      <c r="H242" s="409"/>
      <c r="I242" s="410"/>
      <c r="J242" s="411"/>
      <c r="K242" s="351"/>
      <c r="L242" s="352"/>
      <c r="M242" s="352"/>
      <c r="N242" s="352"/>
      <c r="O242" s="387"/>
      <c r="P242" s="391"/>
      <c r="Q242" s="392"/>
      <c r="R242" s="392"/>
      <c r="S242" s="392"/>
      <c r="T242" s="393"/>
      <c r="U242" s="363"/>
      <c r="V242" s="363"/>
      <c r="W242" s="364"/>
      <c r="X242" s="371"/>
      <c r="Y242" s="372"/>
      <c r="Z242" s="373"/>
      <c r="AA242" s="376"/>
      <c r="AB242" s="363"/>
      <c r="AC242" s="364"/>
      <c r="AD242" s="383"/>
      <c r="AE242" s="384"/>
      <c r="AF242" s="384"/>
      <c r="AG242" s="385"/>
      <c r="AH242" s="333"/>
      <c r="AI242" s="334"/>
      <c r="AJ242" s="335"/>
      <c r="AK242" s="339"/>
      <c r="AL242" s="339"/>
      <c r="AM242" s="340"/>
      <c r="AN242" s="345"/>
      <c r="AO242" s="345"/>
      <c r="AP242" s="345"/>
      <c r="AQ242" s="345"/>
      <c r="AR242" s="346"/>
      <c r="AT242" s="31"/>
      <c r="AU242" s="193"/>
      <c r="AV242" s="193"/>
      <c r="AW242" s="285"/>
      <c r="AX242" s="31"/>
      <c r="AY242" s="31"/>
      <c r="AZ242" s="31"/>
      <c r="BA242" s="31"/>
    </row>
    <row r="243" spans="2:53" ht="14.1" customHeight="1" x14ac:dyDescent="0.15">
      <c r="B243" s="394">
        <v>6</v>
      </c>
      <c r="C243" s="397" t="s">
        <v>102</v>
      </c>
      <c r="D243" s="400">
        <v>22</v>
      </c>
      <c r="E243" s="400" t="s">
        <v>103</v>
      </c>
      <c r="F243" s="394" t="s">
        <v>105</v>
      </c>
      <c r="G243" s="400"/>
      <c r="H243" s="403" t="s">
        <v>139</v>
      </c>
      <c r="I243" s="404"/>
      <c r="J243" s="405"/>
      <c r="K243" s="347">
        <f t="shared" ref="K243" si="3">$M$219</f>
        <v>3400</v>
      </c>
      <c r="L243" s="348"/>
      <c r="M243" s="348"/>
      <c r="N243" s="348"/>
      <c r="O243" s="353">
        <f t="shared" ref="O243" si="4">$M$222</f>
        <v>50</v>
      </c>
      <c r="P243" s="354"/>
      <c r="Q243" s="354"/>
      <c r="R243" s="354"/>
      <c r="S243" s="354"/>
      <c r="T243" s="355"/>
      <c r="U243" s="359">
        <f t="shared" ref="U243" si="5">IF(AND(H243="○",AV243="●"),IF(K243=0,20,20+ROUNDDOWN((K243-1000)/1000,0)*20),0)</f>
        <v>60</v>
      </c>
      <c r="V243" s="359"/>
      <c r="W243" s="360"/>
      <c r="X243" s="365">
        <f t="shared" ref="X243" si="6">IF(AND(H243="○",AV243="●"),IF(O243&gt;=10,O243*0.2,0),0)</f>
        <v>10</v>
      </c>
      <c r="Y243" s="366"/>
      <c r="Z243" s="367"/>
      <c r="AA243" s="374">
        <f t="shared" ref="AA243" si="7">IF(AND(H243="○",AV243="●"),P245*2,0)</f>
        <v>40</v>
      </c>
      <c r="AB243" s="359"/>
      <c r="AC243" s="360"/>
      <c r="AD243" s="377">
        <f t="shared" ref="AD243" si="8">U243+X243+AA243</f>
        <v>110</v>
      </c>
      <c r="AE243" s="378"/>
      <c r="AF243" s="378"/>
      <c r="AG243" s="379"/>
      <c r="AH243" s="330">
        <v>1</v>
      </c>
      <c r="AI243" s="331"/>
      <c r="AJ243" s="332"/>
      <c r="AK243" s="336">
        <f t="shared" ref="AK243" si="9">IF(AH243=1,$AL$31,IF(AH243=2,$AL$49,IF(AH243=3,$AL$68,IF(AH243=4,$AL$86,IF(AH243=5,$AL$104,IF(AH243=6,$AL$123,IF(AH243=7,$AL$141,IF(AH243=8,$AL$160,IF(AH243=9,$AL$178,IF(AH243=10,$AL$196,0))))))))))</f>
        <v>0.16700000000000001</v>
      </c>
      <c r="AL243" s="337"/>
      <c r="AM243" s="338"/>
      <c r="AN243" s="341">
        <f t="shared" ref="AN243" si="10">IF(H243="○",ROUNDUP(AD243*AK243,1),0)</f>
        <v>18.400000000000002</v>
      </c>
      <c r="AO243" s="341"/>
      <c r="AP243" s="341"/>
      <c r="AQ243" s="341"/>
      <c r="AR243" s="342"/>
      <c r="AT243" s="31"/>
      <c r="AU243" s="193"/>
      <c r="AV243" s="193" t="str">
        <f>IF(OR(H243="×",AV247="×"),"×","●")</f>
        <v>●</v>
      </c>
      <c r="AW243" s="285" t="str">
        <f>IF(AV243="●",IF(H243="定","-",H243),"-")</f>
        <v>○</v>
      </c>
      <c r="AX243" s="31"/>
      <c r="AY243" s="31"/>
      <c r="AZ243" s="31"/>
      <c r="BA243" s="31"/>
    </row>
    <row r="244" spans="2:53" ht="14.1" customHeight="1" x14ac:dyDescent="0.15">
      <c r="B244" s="395"/>
      <c r="C244" s="398"/>
      <c r="D244" s="401"/>
      <c r="E244" s="401"/>
      <c r="F244" s="395"/>
      <c r="G244" s="401"/>
      <c r="H244" s="406"/>
      <c r="I244" s="407"/>
      <c r="J244" s="408"/>
      <c r="K244" s="349"/>
      <c r="L244" s="350"/>
      <c r="M244" s="350"/>
      <c r="N244" s="350"/>
      <c r="O244" s="356"/>
      <c r="P244" s="357"/>
      <c r="Q244" s="357"/>
      <c r="R244" s="357"/>
      <c r="S244" s="357"/>
      <c r="T244" s="358"/>
      <c r="U244" s="361"/>
      <c r="V244" s="361"/>
      <c r="W244" s="362"/>
      <c r="X244" s="368"/>
      <c r="Y244" s="369"/>
      <c r="Z244" s="370"/>
      <c r="AA244" s="375"/>
      <c r="AB244" s="361"/>
      <c r="AC244" s="362"/>
      <c r="AD244" s="380"/>
      <c r="AE244" s="381"/>
      <c r="AF244" s="381"/>
      <c r="AG244" s="382"/>
      <c r="AH244" s="330"/>
      <c r="AI244" s="331"/>
      <c r="AJ244" s="332"/>
      <c r="AK244" s="339"/>
      <c r="AL244" s="339"/>
      <c r="AM244" s="340"/>
      <c r="AN244" s="343"/>
      <c r="AO244" s="343"/>
      <c r="AP244" s="343"/>
      <c r="AQ244" s="343"/>
      <c r="AR244" s="344"/>
      <c r="AT244" s="31"/>
      <c r="AU244" s="193"/>
      <c r="AV244" s="193"/>
      <c r="AW244" s="285"/>
      <c r="AX244" s="31"/>
      <c r="AY244" s="31"/>
      <c r="AZ244" s="31"/>
      <c r="BA244" s="31"/>
    </row>
    <row r="245" spans="2:53" ht="14.1" customHeight="1" x14ac:dyDescent="0.15">
      <c r="B245" s="395"/>
      <c r="C245" s="398"/>
      <c r="D245" s="401"/>
      <c r="E245" s="401"/>
      <c r="F245" s="395"/>
      <c r="G245" s="401"/>
      <c r="H245" s="406"/>
      <c r="I245" s="407"/>
      <c r="J245" s="408"/>
      <c r="K245" s="349"/>
      <c r="L245" s="350"/>
      <c r="M245" s="350"/>
      <c r="N245" s="350"/>
      <c r="O245" s="386"/>
      <c r="P245" s="388">
        <f t="shared" ref="P245" si="11">$M$224</f>
        <v>20</v>
      </c>
      <c r="Q245" s="389"/>
      <c r="R245" s="389"/>
      <c r="S245" s="389"/>
      <c r="T245" s="390"/>
      <c r="U245" s="361"/>
      <c r="V245" s="361"/>
      <c r="W245" s="362"/>
      <c r="X245" s="368"/>
      <c r="Y245" s="369"/>
      <c r="Z245" s="370"/>
      <c r="AA245" s="375"/>
      <c r="AB245" s="361"/>
      <c r="AC245" s="362"/>
      <c r="AD245" s="380"/>
      <c r="AE245" s="381"/>
      <c r="AF245" s="381"/>
      <c r="AG245" s="382"/>
      <c r="AH245" s="330"/>
      <c r="AI245" s="331"/>
      <c r="AJ245" s="332"/>
      <c r="AK245" s="339"/>
      <c r="AL245" s="339"/>
      <c r="AM245" s="340"/>
      <c r="AN245" s="343"/>
      <c r="AO245" s="343"/>
      <c r="AP245" s="343"/>
      <c r="AQ245" s="343"/>
      <c r="AR245" s="344"/>
      <c r="AT245" s="31"/>
      <c r="AU245" s="193"/>
      <c r="AV245" s="193"/>
      <c r="AW245" s="285"/>
      <c r="AX245" s="31"/>
      <c r="AY245" s="31"/>
      <c r="AZ245" s="31"/>
      <c r="BA245" s="31"/>
    </row>
    <row r="246" spans="2:53" ht="14.1" customHeight="1" x14ac:dyDescent="0.15">
      <c r="B246" s="396"/>
      <c r="C246" s="399"/>
      <c r="D246" s="402"/>
      <c r="E246" s="402"/>
      <c r="F246" s="396"/>
      <c r="G246" s="402"/>
      <c r="H246" s="409"/>
      <c r="I246" s="410"/>
      <c r="J246" s="411"/>
      <c r="K246" s="351"/>
      <c r="L246" s="352"/>
      <c r="M246" s="352"/>
      <c r="N246" s="352"/>
      <c r="O246" s="387"/>
      <c r="P246" s="391"/>
      <c r="Q246" s="392"/>
      <c r="R246" s="392"/>
      <c r="S246" s="392"/>
      <c r="T246" s="393"/>
      <c r="U246" s="363"/>
      <c r="V246" s="363"/>
      <c r="W246" s="364"/>
      <c r="X246" s="371"/>
      <c r="Y246" s="372"/>
      <c r="Z246" s="373"/>
      <c r="AA246" s="376"/>
      <c r="AB246" s="363"/>
      <c r="AC246" s="364"/>
      <c r="AD246" s="383"/>
      <c r="AE246" s="384"/>
      <c r="AF246" s="384"/>
      <c r="AG246" s="385"/>
      <c r="AH246" s="333"/>
      <c r="AI246" s="334"/>
      <c r="AJ246" s="335"/>
      <c r="AK246" s="339"/>
      <c r="AL246" s="339"/>
      <c r="AM246" s="340"/>
      <c r="AN246" s="345"/>
      <c r="AO246" s="345"/>
      <c r="AP246" s="345"/>
      <c r="AQ246" s="345"/>
      <c r="AR246" s="346"/>
      <c r="AT246" s="31"/>
      <c r="AU246" s="193"/>
      <c r="AV246" s="193"/>
      <c r="AW246" s="285"/>
      <c r="AX246" s="31"/>
      <c r="AY246" s="31"/>
      <c r="AZ246" s="31"/>
      <c r="BA246" s="31"/>
    </row>
    <row r="247" spans="2:53" ht="14.1" customHeight="1" x14ac:dyDescent="0.15">
      <c r="B247" s="394">
        <v>6</v>
      </c>
      <c r="C247" s="397" t="s">
        <v>102</v>
      </c>
      <c r="D247" s="400">
        <v>23</v>
      </c>
      <c r="E247" s="400" t="s">
        <v>103</v>
      </c>
      <c r="F247" s="394" t="s">
        <v>106</v>
      </c>
      <c r="G247" s="400"/>
      <c r="H247" s="403" t="s">
        <v>139</v>
      </c>
      <c r="I247" s="404"/>
      <c r="J247" s="405"/>
      <c r="K247" s="347">
        <f t="shared" ref="K247" si="12">$M$219</f>
        <v>3400</v>
      </c>
      <c r="L247" s="348"/>
      <c r="M247" s="348"/>
      <c r="N247" s="348"/>
      <c r="O247" s="353">
        <f t="shared" ref="O247" si="13">$M$222</f>
        <v>50</v>
      </c>
      <c r="P247" s="354"/>
      <c r="Q247" s="354"/>
      <c r="R247" s="354"/>
      <c r="S247" s="354"/>
      <c r="T247" s="355"/>
      <c r="U247" s="359">
        <f t="shared" ref="U247" si="14">IF(AND(H247="○",AV247="●"),IF(K247=0,20,20+ROUNDDOWN((K247-1000)/1000,0)*20),0)</f>
        <v>60</v>
      </c>
      <c r="V247" s="359"/>
      <c r="W247" s="360"/>
      <c r="X247" s="365">
        <f t="shared" ref="X247" si="15">IF(AND(H247="○",AV247="●"),IF(O247&gt;=10,O247*0.2,0),0)</f>
        <v>10</v>
      </c>
      <c r="Y247" s="366"/>
      <c r="Z247" s="367"/>
      <c r="AA247" s="374">
        <f t="shared" ref="AA247" si="16">IF(AND(H247="○",AV247="●"),P249*2,0)</f>
        <v>40</v>
      </c>
      <c r="AB247" s="359"/>
      <c r="AC247" s="360"/>
      <c r="AD247" s="377">
        <f t="shared" ref="AD247" si="17">U247+X247+AA247</f>
        <v>110</v>
      </c>
      <c r="AE247" s="378"/>
      <c r="AF247" s="378"/>
      <c r="AG247" s="379"/>
      <c r="AH247" s="330">
        <v>1</v>
      </c>
      <c r="AI247" s="331"/>
      <c r="AJ247" s="332"/>
      <c r="AK247" s="336">
        <f t="shared" ref="AK247" si="18">IF(AH247=1,$AL$31,IF(AH247=2,$AL$49,IF(AH247=3,$AL$68,IF(AH247=4,$AL$86,IF(AH247=5,$AL$104,IF(AH247=6,$AL$123,IF(AH247=7,$AL$141,IF(AH247=8,$AL$160,IF(AH247=9,$AL$178,IF(AH247=10,$AL$196,0))))))))))</f>
        <v>0.16700000000000001</v>
      </c>
      <c r="AL247" s="337"/>
      <c r="AM247" s="338"/>
      <c r="AN247" s="341">
        <f t="shared" ref="AN247" si="19">IF(H247="○",ROUNDUP(AD247*AK247,1),0)</f>
        <v>18.400000000000002</v>
      </c>
      <c r="AO247" s="341"/>
      <c r="AP247" s="341"/>
      <c r="AQ247" s="341"/>
      <c r="AR247" s="342"/>
      <c r="AT247" s="31"/>
      <c r="AU247" s="193"/>
      <c r="AV247" s="193" t="str">
        <f>IF(OR(H247="×",AV251="×"),"×","●")</f>
        <v>●</v>
      </c>
      <c r="AW247" s="285" t="str">
        <f>IF(AV247="●",IF(H247="定","-",H247),"-")</f>
        <v>○</v>
      </c>
      <c r="AX247" s="31"/>
      <c r="AY247" s="31"/>
      <c r="AZ247" s="31"/>
      <c r="BA247" s="31"/>
    </row>
    <row r="248" spans="2:53" ht="14.1" customHeight="1" x14ac:dyDescent="0.15">
      <c r="B248" s="395"/>
      <c r="C248" s="398"/>
      <c r="D248" s="401"/>
      <c r="E248" s="401"/>
      <c r="F248" s="395"/>
      <c r="G248" s="401"/>
      <c r="H248" s="406"/>
      <c r="I248" s="407"/>
      <c r="J248" s="408"/>
      <c r="K248" s="349"/>
      <c r="L248" s="350"/>
      <c r="M248" s="350"/>
      <c r="N248" s="350"/>
      <c r="O248" s="356"/>
      <c r="P248" s="357"/>
      <c r="Q248" s="357"/>
      <c r="R248" s="357"/>
      <c r="S248" s="357"/>
      <c r="T248" s="358"/>
      <c r="U248" s="361"/>
      <c r="V248" s="361"/>
      <c r="W248" s="362"/>
      <c r="X248" s="368"/>
      <c r="Y248" s="369"/>
      <c r="Z248" s="370"/>
      <c r="AA248" s="375"/>
      <c r="AB248" s="361"/>
      <c r="AC248" s="362"/>
      <c r="AD248" s="380"/>
      <c r="AE248" s="381"/>
      <c r="AF248" s="381"/>
      <c r="AG248" s="382"/>
      <c r="AH248" s="330"/>
      <c r="AI248" s="331"/>
      <c r="AJ248" s="332"/>
      <c r="AK248" s="339"/>
      <c r="AL248" s="339"/>
      <c r="AM248" s="340"/>
      <c r="AN248" s="343"/>
      <c r="AO248" s="343"/>
      <c r="AP248" s="343"/>
      <c r="AQ248" s="343"/>
      <c r="AR248" s="344"/>
      <c r="AT248" s="31"/>
      <c r="AU248" s="193"/>
      <c r="AV248" s="193"/>
      <c r="AW248" s="285"/>
      <c r="AX248" s="31"/>
      <c r="AY248" s="31"/>
      <c r="AZ248" s="31"/>
      <c r="BA248" s="31"/>
    </row>
    <row r="249" spans="2:53" ht="14.1" customHeight="1" x14ac:dyDescent="0.15">
      <c r="B249" s="395"/>
      <c r="C249" s="398"/>
      <c r="D249" s="401"/>
      <c r="E249" s="401"/>
      <c r="F249" s="395"/>
      <c r="G249" s="401"/>
      <c r="H249" s="406"/>
      <c r="I249" s="407"/>
      <c r="J249" s="408"/>
      <c r="K249" s="349"/>
      <c r="L249" s="350"/>
      <c r="M249" s="350"/>
      <c r="N249" s="350"/>
      <c r="O249" s="386"/>
      <c r="P249" s="388">
        <f t="shared" ref="P249" si="20">$M$224</f>
        <v>20</v>
      </c>
      <c r="Q249" s="389"/>
      <c r="R249" s="389"/>
      <c r="S249" s="389"/>
      <c r="T249" s="390"/>
      <c r="U249" s="361"/>
      <c r="V249" s="361"/>
      <c r="W249" s="362"/>
      <c r="X249" s="368"/>
      <c r="Y249" s="369"/>
      <c r="Z249" s="370"/>
      <c r="AA249" s="375"/>
      <c r="AB249" s="361"/>
      <c r="AC249" s="362"/>
      <c r="AD249" s="380"/>
      <c r="AE249" s="381"/>
      <c r="AF249" s="381"/>
      <c r="AG249" s="382"/>
      <c r="AH249" s="330"/>
      <c r="AI249" s="331"/>
      <c r="AJ249" s="332"/>
      <c r="AK249" s="339"/>
      <c r="AL249" s="339"/>
      <c r="AM249" s="340"/>
      <c r="AN249" s="343"/>
      <c r="AO249" s="343"/>
      <c r="AP249" s="343"/>
      <c r="AQ249" s="343"/>
      <c r="AR249" s="344"/>
      <c r="AT249" s="31"/>
      <c r="AU249" s="193"/>
      <c r="AV249" s="193"/>
      <c r="AW249" s="285"/>
      <c r="AX249" s="31"/>
      <c r="AY249" s="31"/>
      <c r="AZ249" s="31"/>
      <c r="BA249" s="31"/>
    </row>
    <row r="250" spans="2:53" ht="14.1" customHeight="1" x14ac:dyDescent="0.15">
      <c r="B250" s="396"/>
      <c r="C250" s="399"/>
      <c r="D250" s="402"/>
      <c r="E250" s="402"/>
      <c r="F250" s="396"/>
      <c r="G250" s="402"/>
      <c r="H250" s="409"/>
      <c r="I250" s="410"/>
      <c r="J250" s="411"/>
      <c r="K250" s="351"/>
      <c r="L250" s="352"/>
      <c r="M250" s="352"/>
      <c r="N250" s="352"/>
      <c r="O250" s="387"/>
      <c r="P250" s="391"/>
      <c r="Q250" s="392"/>
      <c r="R250" s="392"/>
      <c r="S250" s="392"/>
      <c r="T250" s="393"/>
      <c r="U250" s="363"/>
      <c r="V250" s="363"/>
      <c r="W250" s="364"/>
      <c r="X250" s="371"/>
      <c r="Y250" s="372"/>
      <c r="Z250" s="373"/>
      <c r="AA250" s="376"/>
      <c r="AB250" s="363"/>
      <c r="AC250" s="364"/>
      <c r="AD250" s="383"/>
      <c r="AE250" s="384"/>
      <c r="AF250" s="384"/>
      <c r="AG250" s="385"/>
      <c r="AH250" s="333"/>
      <c r="AI250" s="334"/>
      <c r="AJ250" s="335"/>
      <c r="AK250" s="339"/>
      <c r="AL250" s="339"/>
      <c r="AM250" s="340"/>
      <c r="AN250" s="345"/>
      <c r="AO250" s="345"/>
      <c r="AP250" s="345"/>
      <c r="AQ250" s="345"/>
      <c r="AR250" s="346"/>
      <c r="AT250" s="31"/>
      <c r="AU250" s="193"/>
      <c r="AV250" s="193"/>
      <c r="AW250" s="285"/>
      <c r="AX250" s="31"/>
      <c r="AY250" s="31"/>
      <c r="AZ250" s="31"/>
      <c r="BA250" s="31"/>
    </row>
    <row r="251" spans="2:53" ht="14.1" customHeight="1" x14ac:dyDescent="0.15">
      <c r="B251" s="394">
        <v>6</v>
      </c>
      <c r="C251" s="397" t="s">
        <v>102</v>
      </c>
      <c r="D251" s="400">
        <v>24</v>
      </c>
      <c r="E251" s="400" t="s">
        <v>103</v>
      </c>
      <c r="F251" s="394" t="s">
        <v>107</v>
      </c>
      <c r="G251" s="400"/>
      <c r="H251" s="403" t="s">
        <v>139</v>
      </c>
      <c r="I251" s="404"/>
      <c r="J251" s="405"/>
      <c r="K251" s="347">
        <f t="shared" ref="K251" si="21">$M$219</f>
        <v>3400</v>
      </c>
      <c r="L251" s="348"/>
      <c r="M251" s="348"/>
      <c r="N251" s="348"/>
      <c r="O251" s="353">
        <f t="shared" ref="O251" si="22">$M$222</f>
        <v>50</v>
      </c>
      <c r="P251" s="354"/>
      <c r="Q251" s="354"/>
      <c r="R251" s="354"/>
      <c r="S251" s="354"/>
      <c r="T251" s="355"/>
      <c r="U251" s="359">
        <f t="shared" ref="U251" si="23">IF(AND(H251="○",AV251="●"),IF(K251=0,20,20+ROUNDDOWN((K251-1000)/1000,0)*20),0)</f>
        <v>60</v>
      </c>
      <c r="V251" s="359"/>
      <c r="W251" s="360"/>
      <c r="X251" s="365">
        <f t="shared" ref="X251" si="24">IF(AND(H251="○",AV251="●"),IF(O251&gt;=10,O251*0.2,0),0)</f>
        <v>10</v>
      </c>
      <c r="Y251" s="366"/>
      <c r="Z251" s="367"/>
      <c r="AA251" s="374">
        <f t="shared" ref="AA251" si="25">IF(AND(H251="○",AV251="●"),P253*2,0)</f>
        <v>40</v>
      </c>
      <c r="AB251" s="359"/>
      <c r="AC251" s="360"/>
      <c r="AD251" s="377">
        <f t="shared" ref="AD251" si="26">U251+X251+AA251</f>
        <v>110</v>
      </c>
      <c r="AE251" s="378"/>
      <c r="AF251" s="378"/>
      <c r="AG251" s="379"/>
      <c r="AH251" s="330">
        <v>1</v>
      </c>
      <c r="AI251" s="331"/>
      <c r="AJ251" s="332"/>
      <c r="AK251" s="336">
        <f t="shared" ref="AK251" si="27">IF(AH251=1,$AL$31,IF(AH251=2,$AL$49,IF(AH251=3,$AL$68,IF(AH251=4,$AL$86,IF(AH251=5,$AL$104,IF(AH251=6,$AL$123,IF(AH251=7,$AL$141,IF(AH251=8,$AL$160,IF(AH251=9,$AL$178,IF(AH251=10,$AL$196,0))))))))))</f>
        <v>0.16700000000000001</v>
      </c>
      <c r="AL251" s="337"/>
      <c r="AM251" s="338"/>
      <c r="AN251" s="341">
        <f t="shared" ref="AN251" si="28">IF(H251="○",ROUNDUP(AD251*AK251,1),0)</f>
        <v>18.400000000000002</v>
      </c>
      <c r="AO251" s="341"/>
      <c r="AP251" s="341"/>
      <c r="AQ251" s="341"/>
      <c r="AR251" s="342"/>
      <c r="AT251" s="31"/>
      <c r="AU251" s="193"/>
      <c r="AV251" s="193" t="str">
        <f>IF(OR(H251="×",AV255="×"),"×","●")</f>
        <v>●</v>
      </c>
      <c r="AW251" s="285" t="str">
        <f>IF(AV251="●",IF(H251="定","-",H251),"-")</f>
        <v>○</v>
      </c>
      <c r="AX251" s="31"/>
      <c r="AY251" s="31"/>
      <c r="AZ251" s="31"/>
      <c r="BA251" s="31"/>
    </row>
    <row r="252" spans="2:53" ht="14.1" customHeight="1" x14ac:dyDescent="0.15">
      <c r="B252" s="395"/>
      <c r="C252" s="398"/>
      <c r="D252" s="401"/>
      <c r="E252" s="401"/>
      <c r="F252" s="395"/>
      <c r="G252" s="401"/>
      <c r="H252" s="406"/>
      <c r="I252" s="407"/>
      <c r="J252" s="408"/>
      <c r="K252" s="349"/>
      <c r="L252" s="350"/>
      <c r="M252" s="350"/>
      <c r="N252" s="350"/>
      <c r="O252" s="356"/>
      <c r="P252" s="357"/>
      <c r="Q252" s="357"/>
      <c r="R252" s="357"/>
      <c r="S252" s="357"/>
      <c r="T252" s="358"/>
      <c r="U252" s="361"/>
      <c r="V252" s="361"/>
      <c r="W252" s="362"/>
      <c r="X252" s="368"/>
      <c r="Y252" s="369"/>
      <c r="Z252" s="370"/>
      <c r="AA252" s="375"/>
      <c r="AB252" s="361"/>
      <c r="AC252" s="362"/>
      <c r="AD252" s="380"/>
      <c r="AE252" s="381"/>
      <c r="AF252" s="381"/>
      <c r="AG252" s="382"/>
      <c r="AH252" s="330"/>
      <c r="AI252" s="331"/>
      <c r="AJ252" s="332"/>
      <c r="AK252" s="339"/>
      <c r="AL252" s="339"/>
      <c r="AM252" s="340"/>
      <c r="AN252" s="343"/>
      <c r="AO252" s="343"/>
      <c r="AP252" s="343"/>
      <c r="AQ252" s="343"/>
      <c r="AR252" s="344"/>
      <c r="AT252" s="31"/>
      <c r="AU252" s="193"/>
      <c r="AV252" s="193"/>
      <c r="AW252" s="285"/>
      <c r="AX252" s="31"/>
      <c r="AY252" s="31"/>
      <c r="AZ252" s="31"/>
      <c r="BA252" s="31"/>
    </row>
    <row r="253" spans="2:53" ht="14.1" customHeight="1" x14ac:dyDescent="0.15">
      <c r="B253" s="395"/>
      <c r="C253" s="398"/>
      <c r="D253" s="401"/>
      <c r="E253" s="401"/>
      <c r="F253" s="395"/>
      <c r="G253" s="401"/>
      <c r="H253" s="406"/>
      <c r="I253" s="407"/>
      <c r="J253" s="408"/>
      <c r="K253" s="349"/>
      <c r="L253" s="350"/>
      <c r="M253" s="350"/>
      <c r="N253" s="350"/>
      <c r="O253" s="386"/>
      <c r="P253" s="388">
        <f t="shared" ref="P253" si="29">$M$224</f>
        <v>20</v>
      </c>
      <c r="Q253" s="389"/>
      <c r="R253" s="389"/>
      <c r="S253" s="389"/>
      <c r="T253" s="390"/>
      <c r="U253" s="361"/>
      <c r="V253" s="361"/>
      <c r="W253" s="362"/>
      <c r="X253" s="368"/>
      <c r="Y253" s="369"/>
      <c r="Z253" s="370"/>
      <c r="AA253" s="375"/>
      <c r="AB253" s="361"/>
      <c r="AC253" s="362"/>
      <c r="AD253" s="380"/>
      <c r="AE253" s="381"/>
      <c r="AF253" s="381"/>
      <c r="AG253" s="382"/>
      <c r="AH253" s="330"/>
      <c r="AI253" s="331"/>
      <c r="AJ253" s="332"/>
      <c r="AK253" s="339"/>
      <c r="AL253" s="339"/>
      <c r="AM253" s="340"/>
      <c r="AN253" s="343"/>
      <c r="AO253" s="343"/>
      <c r="AP253" s="343"/>
      <c r="AQ253" s="343"/>
      <c r="AR253" s="344"/>
      <c r="AT253" s="31"/>
      <c r="AU253" s="193"/>
      <c r="AV253" s="193"/>
      <c r="AW253" s="285"/>
      <c r="AX253" s="31"/>
      <c r="AY253" s="31"/>
      <c r="AZ253" s="31"/>
      <c r="BA253" s="31"/>
    </row>
    <row r="254" spans="2:53" ht="14.1" customHeight="1" x14ac:dyDescent="0.15">
      <c r="B254" s="396"/>
      <c r="C254" s="399"/>
      <c r="D254" s="402"/>
      <c r="E254" s="402"/>
      <c r="F254" s="396"/>
      <c r="G254" s="402"/>
      <c r="H254" s="409"/>
      <c r="I254" s="410"/>
      <c r="J254" s="411"/>
      <c r="K254" s="351"/>
      <c r="L254" s="352"/>
      <c r="M254" s="352"/>
      <c r="N254" s="352"/>
      <c r="O254" s="387"/>
      <c r="P254" s="391"/>
      <c r="Q254" s="392"/>
      <c r="R254" s="392"/>
      <c r="S254" s="392"/>
      <c r="T254" s="393"/>
      <c r="U254" s="363"/>
      <c r="V254" s="363"/>
      <c r="W254" s="364"/>
      <c r="X254" s="371"/>
      <c r="Y254" s="372"/>
      <c r="Z254" s="373"/>
      <c r="AA254" s="376"/>
      <c r="AB254" s="363"/>
      <c r="AC254" s="364"/>
      <c r="AD254" s="383"/>
      <c r="AE254" s="384"/>
      <c r="AF254" s="384"/>
      <c r="AG254" s="385"/>
      <c r="AH254" s="333"/>
      <c r="AI254" s="334"/>
      <c r="AJ254" s="335"/>
      <c r="AK254" s="339"/>
      <c r="AL254" s="339"/>
      <c r="AM254" s="340"/>
      <c r="AN254" s="345"/>
      <c r="AO254" s="345"/>
      <c r="AP254" s="345"/>
      <c r="AQ254" s="345"/>
      <c r="AR254" s="346"/>
      <c r="AT254" s="31"/>
      <c r="AU254" s="193"/>
      <c r="AV254" s="193"/>
      <c r="AW254" s="285"/>
      <c r="AX254" s="31"/>
      <c r="AY254" s="31"/>
      <c r="AZ254" s="31"/>
      <c r="BA254" s="31"/>
    </row>
    <row r="255" spans="2:53" ht="14.1" customHeight="1" x14ac:dyDescent="0.15">
      <c r="B255" s="394">
        <v>6</v>
      </c>
      <c r="C255" s="397" t="s">
        <v>102</v>
      </c>
      <c r="D255" s="400">
        <v>25</v>
      </c>
      <c r="E255" s="400" t="s">
        <v>103</v>
      </c>
      <c r="F255" s="394" t="s">
        <v>108</v>
      </c>
      <c r="G255" s="400"/>
      <c r="H255" s="403" t="s">
        <v>139</v>
      </c>
      <c r="I255" s="404"/>
      <c r="J255" s="405"/>
      <c r="K255" s="347">
        <f t="shared" ref="K255" si="30">$M$219</f>
        <v>3400</v>
      </c>
      <c r="L255" s="348"/>
      <c r="M255" s="348"/>
      <c r="N255" s="348"/>
      <c r="O255" s="353">
        <f t="shared" ref="O255" si="31">$M$222</f>
        <v>50</v>
      </c>
      <c r="P255" s="354"/>
      <c r="Q255" s="354"/>
      <c r="R255" s="354"/>
      <c r="S255" s="354"/>
      <c r="T255" s="355"/>
      <c r="U255" s="359">
        <f t="shared" ref="U255" si="32">IF(AND(H255="○",AV255="●"),IF(K255=0,20,20+ROUNDDOWN((K255-1000)/1000,0)*20),0)</f>
        <v>60</v>
      </c>
      <c r="V255" s="359"/>
      <c r="W255" s="360"/>
      <c r="X255" s="365">
        <f t="shared" ref="X255" si="33">IF(AND(H255="○",AV255="●"),IF(O255&gt;=10,O255*0.2,0),0)</f>
        <v>10</v>
      </c>
      <c r="Y255" s="366"/>
      <c r="Z255" s="367"/>
      <c r="AA255" s="374">
        <f t="shared" ref="AA255" si="34">IF(AND(H255="○",AV255="●"),P257*2,0)</f>
        <v>40</v>
      </c>
      <c r="AB255" s="359"/>
      <c r="AC255" s="360"/>
      <c r="AD255" s="377">
        <f t="shared" ref="AD255" si="35">U255+X255+AA255</f>
        <v>110</v>
      </c>
      <c r="AE255" s="378"/>
      <c r="AF255" s="378"/>
      <c r="AG255" s="379"/>
      <c r="AH255" s="330">
        <v>1</v>
      </c>
      <c r="AI255" s="331"/>
      <c r="AJ255" s="332"/>
      <c r="AK255" s="336">
        <f t="shared" ref="AK255" si="36">IF(AH255=1,$AL$31,IF(AH255=2,$AL$49,IF(AH255=3,$AL$68,IF(AH255=4,$AL$86,IF(AH255=5,$AL$104,IF(AH255=6,$AL$123,IF(AH255=7,$AL$141,IF(AH255=8,$AL$160,IF(AH255=9,$AL$178,IF(AH255=10,$AL$196,0))))))))))</f>
        <v>0.16700000000000001</v>
      </c>
      <c r="AL255" s="337"/>
      <c r="AM255" s="338"/>
      <c r="AN255" s="341">
        <f t="shared" ref="AN255" si="37">IF(H255="○",ROUNDUP(AD255*AK255,1),0)</f>
        <v>18.400000000000002</v>
      </c>
      <c r="AO255" s="341"/>
      <c r="AP255" s="341"/>
      <c r="AQ255" s="341"/>
      <c r="AR255" s="342"/>
      <c r="AT255" s="31"/>
      <c r="AU255" s="193"/>
      <c r="AV255" s="193" t="str">
        <f>IF(OR(H255="×",AV259="×"),"×","●")</f>
        <v>●</v>
      </c>
      <c r="AW255" s="285" t="str">
        <f>IF(AV255="●",IF(H255="定","-",H255),"-")</f>
        <v>○</v>
      </c>
      <c r="AX255" s="31"/>
      <c r="AY255" s="31"/>
      <c r="AZ255" s="31"/>
      <c r="BA255" s="31"/>
    </row>
    <row r="256" spans="2:53" ht="14.1" customHeight="1" x14ac:dyDescent="0.15">
      <c r="B256" s="395"/>
      <c r="C256" s="398"/>
      <c r="D256" s="401"/>
      <c r="E256" s="401"/>
      <c r="F256" s="395"/>
      <c r="G256" s="401"/>
      <c r="H256" s="406"/>
      <c r="I256" s="407"/>
      <c r="J256" s="408"/>
      <c r="K256" s="349"/>
      <c r="L256" s="350"/>
      <c r="M256" s="350"/>
      <c r="N256" s="350"/>
      <c r="O256" s="356"/>
      <c r="P256" s="357"/>
      <c r="Q256" s="357"/>
      <c r="R256" s="357"/>
      <c r="S256" s="357"/>
      <c r="T256" s="358"/>
      <c r="U256" s="361"/>
      <c r="V256" s="361"/>
      <c r="W256" s="362"/>
      <c r="X256" s="368"/>
      <c r="Y256" s="369"/>
      <c r="Z256" s="370"/>
      <c r="AA256" s="375"/>
      <c r="AB256" s="361"/>
      <c r="AC256" s="362"/>
      <c r="AD256" s="380"/>
      <c r="AE256" s="381"/>
      <c r="AF256" s="381"/>
      <c r="AG256" s="382"/>
      <c r="AH256" s="330"/>
      <c r="AI256" s="331"/>
      <c r="AJ256" s="332"/>
      <c r="AK256" s="339"/>
      <c r="AL256" s="339"/>
      <c r="AM256" s="340"/>
      <c r="AN256" s="343"/>
      <c r="AO256" s="343"/>
      <c r="AP256" s="343"/>
      <c r="AQ256" s="343"/>
      <c r="AR256" s="344"/>
      <c r="AT256" s="31"/>
      <c r="AU256" s="193"/>
      <c r="AV256" s="193"/>
      <c r="AW256" s="285"/>
      <c r="AX256" s="31"/>
      <c r="AY256" s="31"/>
      <c r="AZ256" s="31"/>
      <c r="BA256" s="31"/>
    </row>
    <row r="257" spans="2:53" ht="14.1" customHeight="1" x14ac:dyDescent="0.15">
      <c r="B257" s="395"/>
      <c r="C257" s="398"/>
      <c r="D257" s="401"/>
      <c r="E257" s="401"/>
      <c r="F257" s="395"/>
      <c r="G257" s="401"/>
      <c r="H257" s="406"/>
      <c r="I257" s="407"/>
      <c r="J257" s="408"/>
      <c r="K257" s="349"/>
      <c r="L257" s="350"/>
      <c r="M257" s="350"/>
      <c r="N257" s="350"/>
      <c r="O257" s="386"/>
      <c r="P257" s="388">
        <f t="shared" ref="P257" si="38">$M$224</f>
        <v>20</v>
      </c>
      <c r="Q257" s="389"/>
      <c r="R257" s="389"/>
      <c r="S257" s="389"/>
      <c r="T257" s="390"/>
      <c r="U257" s="361"/>
      <c r="V257" s="361"/>
      <c r="W257" s="362"/>
      <c r="X257" s="368"/>
      <c r="Y257" s="369"/>
      <c r="Z257" s="370"/>
      <c r="AA257" s="375"/>
      <c r="AB257" s="361"/>
      <c r="AC257" s="362"/>
      <c r="AD257" s="380"/>
      <c r="AE257" s="381"/>
      <c r="AF257" s="381"/>
      <c r="AG257" s="382"/>
      <c r="AH257" s="330"/>
      <c r="AI257" s="331"/>
      <c r="AJ257" s="332"/>
      <c r="AK257" s="339"/>
      <c r="AL257" s="339"/>
      <c r="AM257" s="340"/>
      <c r="AN257" s="343"/>
      <c r="AO257" s="343"/>
      <c r="AP257" s="343"/>
      <c r="AQ257" s="343"/>
      <c r="AR257" s="344"/>
      <c r="AT257" s="31"/>
      <c r="AU257" s="193"/>
      <c r="AV257" s="193"/>
      <c r="AW257" s="285"/>
      <c r="AX257" s="31"/>
      <c r="AY257" s="31"/>
      <c r="AZ257" s="31"/>
      <c r="BA257" s="31"/>
    </row>
    <row r="258" spans="2:53" ht="14.1" customHeight="1" x14ac:dyDescent="0.15">
      <c r="B258" s="396"/>
      <c r="C258" s="399"/>
      <c r="D258" s="402"/>
      <c r="E258" s="402"/>
      <c r="F258" s="396"/>
      <c r="G258" s="402"/>
      <c r="H258" s="409"/>
      <c r="I258" s="410"/>
      <c r="J258" s="411"/>
      <c r="K258" s="351"/>
      <c r="L258" s="352"/>
      <c r="M258" s="352"/>
      <c r="N258" s="352"/>
      <c r="O258" s="387"/>
      <c r="P258" s="391"/>
      <c r="Q258" s="392"/>
      <c r="R258" s="392"/>
      <c r="S258" s="392"/>
      <c r="T258" s="393"/>
      <c r="U258" s="363"/>
      <c r="V258" s="363"/>
      <c r="W258" s="364"/>
      <c r="X258" s="371"/>
      <c r="Y258" s="372"/>
      <c r="Z258" s="373"/>
      <c r="AA258" s="376"/>
      <c r="AB258" s="363"/>
      <c r="AC258" s="364"/>
      <c r="AD258" s="383"/>
      <c r="AE258" s="384"/>
      <c r="AF258" s="384"/>
      <c r="AG258" s="385"/>
      <c r="AH258" s="333"/>
      <c r="AI258" s="334"/>
      <c r="AJ258" s="335"/>
      <c r="AK258" s="339"/>
      <c r="AL258" s="339"/>
      <c r="AM258" s="340"/>
      <c r="AN258" s="345"/>
      <c r="AO258" s="345"/>
      <c r="AP258" s="345"/>
      <c r="AQ258" s="345"/>
      <c r="AR258" s="346"/>
      <c r="AT258" s="31"/>
      <c r="AU258" s="193"/>
      <c r="AV258" s="193"/>
      <c r="AW258" s="285"/>
      <c r="AX258" s="31"/>
      <c r="AY258" s="31"/>
      <c r="AZ258" s="31"/>
      <c r="BA258" s="31"/>
    </row>
    <row r="259" spans="2:53" ht="14.1" customHeight="1" x14ac:dyDescent="0.15">
      <c r="B259" s="394">
        <v>6</v>
      </c>
      <c r="C259" s="397" t="s">
        <v>102</v>
      </c>
      <c r="D259" s="400">
        <v>26</v>
      </c>
      <c r="E259" s="400" t="s">
        <v>103</v>
      </c>
      <c r="F259" s="394" t="s">
        <v>109</v>
      </c>
      <c r="G259" s="400"/>
      <c r="H259" s="403" t="s">
        <v>139</v>
      </c>
      <c r="I259" s="404"/>
      <c r="J259" s="405"/>
      <c r="K259" s="347">
        <f t="shared" ref="K259" si="39">$M$219</f>
        <v>3400</v>
      </c>
      <c r="L259" s="348"/>
      <c r="M259" s="348"/>
      <c r="N259" s="348"/>
      <c r="O259" s="353">
        <f t="shared" ref="O259" si="40">$M$222</f>
        <v>50</v>
      </c>
      <c r="P259" s="354"/>
      <c r="Q259" s="354"/>
      <c r="R259" s="354"/>
      <c r="S259" s="354"/>
      <c r="T259" s="355"/>
      <c r="U259" s="359">
        <f t="shared" ref="U259" si="41">IF(AND(H259="○",AV259="●"),IF(K259=0,20,20+ROUNDDOWN((K259-1000)/1000,0)*20),0)</f>
        <v>60</v>
      </c>
      <c r="V259" s="359"/>
      <c r="W259" s="360"/>
      <c r="X259" s="365">
        <f t="shared" ref="X259" si="42">IF(AND(H259="○",AV259="●"),IF(O259&gt;=10,O259*0.2,0),0)</f>
        <v>10</v>
      </c>
      <c r="Y259" s="366"/>
      <c r="Z259" s="367"/>
      <c r="AA259" s="374">
        <f t="shared" ref="AA259" si="43">IF(AND(H259="○",AV259="●"),P261*2,0)</f>
        <v>40</v>
      </c>
      <c r="AB259" s="359"/>
      <c r="AC259" s="360"/>
      <c r="AD259" s="377">
        <f t="shared" ref="AD259" si="44">U259+X259+AA259</f>
        <v>110</v>
      </c>
      <c r="AE259" s="378"/>
      <c r="AF259" s="378"/>
      <c r="AG259" s="379"/>
      <c r="AH259" s="412">
        <v>2</v>
      </c>
      <c r="AI259" s="413"/>
      <c r="AJ259" s="414"/>
      <c r="AK259" s="336">
        <f t="shared" ref="AK259" si="45">IF(AH259=1,$AL$31,IF(AH259=2,$AL$49,IF(AH259=3,$AL$68,IF(AH259=4,$AL$86,IF(AH259=5,$AL$104,IF(AH259=6,$AL$123,IF(AH259=7,$AL$141,IF(AH259=8,$AL$160,IF(AH259=9,$AL$178,IF(AH259=10,$AL$196,0))))))))))</f>
        <v>0.154</v>
      </c>
      <c r="AL259" s="337"/>
      <c r="AM259" s="338"/>
      <c r="AN259" s="341">
        <f t="shared" ref="AN259" si="46">IF(H259="○",ROUNDUP(AD259*AK259,1),0)</f>
        <v>17</v>
      </c>
      <c r="AO259" s="341"/>
      <c r="AP259" s="341"/>
      <c r="AQ259" s="341"/>
      <c r="AR259" s="342"/>
      <c r="AT259" s="31"/>
      <c r="AU259" s="193"/>
      <c r="AV259" s="193" t="str">
        <f>IF(OR(H259="×",AV263="×"),"×","●")</f>
        <v>●</v>
      </c>
      <c r="AW259" s="285" t="str">
        <f>IF(AV259="●",IF(H259="定","-",H259),"-")</f>
        <v>○</v>
      </c>
      <c r="AX259" s="31"/>
      <c r="AY259" s="31"/>
      <c r="AZ259" s="31"/>
      <c r="BA259" s="31"/>
    </row>
    <row r="260" spans="2:53" ht="14.1" customHeight="1" x14ac:dyDescent="0.15">
      <c r="B260" s="395"/>
      <c r="C260" s="398"/>
      <c r="D260" s="401"/>
      <c r="E260" s="401"/>
      <c r="F260" s="395"/>
      <c r="G260" s="401"/>
      <c r="H260" s="406"/>
      <c r="I260" s="407"/>
      <c r="J260" s="408"/>
      <c r="K260" s="349"/>
      <c r="L260" s="350"/>
      <c r="M260" s="350"/>
      <c r="N260" s="350"/>
      <c r="O260" s="356"/>
      <c r="P260" s="357"/>
      <c r="Q260" s="357"/>
      <c r="R260" s="357"/>
      <c r="S260" s="357"/>
      <c r="T260" s="358"/>
      <c r="U260" s="361"/>
      <c r="V260" s="361"/>
      <c r="W260" s="362"/>
      <c r="X260" s="368"/>
      <c r="Y260" s="369"/>
      <c r="Z260" s="370"/>
      <c r="AA260" s="375"/>
      <c r="AB260" s="361"/>
      <c r="AC260" s="362"/>
      <c r="AD260" s="380"/>
      <c r="AE260" s="381"/>
      <c r="AF260" s="381"/>
      <c r="AG260" s="382"/>
      <c r="AH260" s="412"/>
      <c r="AI260" s="413"/>
      <c r="AJ260" s="414"/>
      <c r="AK260" s="339"/>
      <c r="AL260" s="339"/>
      <c r="AM260" s="340"/>
      <c r="AN260" s="343"/>
      <c r="AO260" s="343"/>
      <c r="AP260" s="343"/>
      <c r="AQ260" s="343"/>
      <c r="AR260" s="344"/>
      <c r="AT260" s="31"/>
      <c r="AU260" s="193"/>
      <c r="AV260" s="193"/>
      <c r="AW260" s="285"/>
      <c r="AX260" s="31"/>
      <c r="AY260" s="31"/>
      <c r="AZ260" s="31"/>
      <c r="BA260" s="31"/>
    </row>
    <row r="261" spans="2:53" ht="14.1" customHeight="1" x14ac:dyDescent="0.15">
      <c r="B261" s="395"/>
      <c r="C261" s="398"/>
      <c r="D261" s="401"/>
      <c r="E261" s="401"/>
      <c r="F261" s="395"/>
      <c r="G261" s="401"/>
      <c r="H261" s="406"/>
      <c r="I261" s="407"/>
      <c r="J261" s="408"/>
      <c r="K261" s="349"/>
      <c r="L261" s="350"/>
      <c r="M261" s="350"/>
      <c r="N261" s="350"/>
      <c r="O261" s="386"/>
      <c r="P261" s="388">
        <f t="shared" ref="P261" si="47">$M$224</f>
        <v>20</v>
      </c>
      <c r="Q261" s="389"/>
      <c r="R261" s="389"/>
      <c r="S261" s="389"/>
      <c r="T261" s="390"/>
      <c r="U261" s="361"/>
      <c r="V261" s="361"/>
      <c r="W261" s="362"/>
      <c r="X261" s="368"/>
      <c r="Y261" s="369"/>
      <c r="Z261" s="370"/>
      <c r="AA261" s="375"/>
      <c r="AB261" s="361"/>
      <c r="AC261" s="362"/>
      <c r="AD261" s="380"/>
      <c r="AE261" s="381"/>
      <c r="AF261" s="381"/>
      <c r="AG261" s="382"/>
      <c r="AH261" s="412"/>
      <c r="AI261" s="413"/>
      <c r="AJ261" s="414"/>
      <c r="AK261" s="339"/>
      <c r="AL261" s="339"/>
      <c r="AM261" s="340"/>
      <c r="AN261" s="343"/>
      <c r="AO261" s="343"/>
      <c r="AP261" s="343"/>
      <c r="AQ261" s="343"/>
      <c r="AR261" s="344"/>
      <c r="AT261" s="31"/>
      <c r="AU261" s="193"/>
      <c r="AV261" s="193"/>
      <c r="AW261" s="285"/>
      <c r="AX261" s="31"/>
      <c r="AY261" s="31"/>
      <c r="AZ261" s="31"/>
      <c r="BA261" s="31"/>
    </row>
    <row r="262" spans="2:53" ht="14.1" customHeight="1" x14ac:dyDescent="0.15">
      <c r="B262" s="396"/>
      <c r="C262" s="399"/>
      <c r="D262" s="402"/>
      <c r="E262" s="402"/>
      <c r="F262" s="396"/>
      <c r="G262" s="402"/>
      <c r="H262" s="409"/>
      <c r="I262" s="410"/>
      <c r="J262" s="411"/>
      <c r="K262" s="351"/>
      <c r="L262" s="352"/>
      <c r="M262" s="352"/>
      <c r="N262" s="352"/>
      <c r="O262" s="387"/>
      <c r="P262" s="391"/>
      <c r="Q262" s="392"/>
      <c r="R262" s="392"/>
      <c r="S262" s="392"/>
      <c r="T262" s="393"/>
      <c r="U262" s="363"/>
      <c r="V262" s="363"/>
      <c r="W262" s="364"/>
      <c r="X262" s="371"/>
      <c r="Y262" s="372"/>
      <c r="Z262" s="373"/>
      <c r="AA262" s="376"/>
      <c r="AB262" s="363"/>
      <c r="AC262" s="364"/>
      <c r="AD262" s="383"/>
      <c r="AE262" s="384"/>
      <c r="AF262" s="384"/>
      <c r="AG262" s="385"/>
      <c r="AH262" s="415"/>
      <c r="AI262" s="416"/>
      <c r="AJ262" s="417"/>
      <c r="AK262" s="339"/>
      <c r="AL262" s="339"/>
      <c r="AM262" s="340"/>
      <c r="AN262" s="345"/>
      <c r="AO262" s="345"/>
      <c r="AP262" s="345"/>
      <c r="AQ262" s="345"/>
      <c r="AR262" s="346"/>
      <c r="AT262" s="31"/>
      <c r="AU262" s="193"/>
      <c r="AV262" s="193"/>
      <c r="AW262" s="285"/>
      <c r="AX262" s="31"/>
      <c r="AY262" s="31"/>
      <c r="AZ262" s="31"/>
      <c r="BA262" s="31"/>
    </row>
    <row r="263" spans="2:53" ht="14.1" customHeight="1" x14ac:dyDescent="0.15">
      <c r="B263" s="394">
        <v>6</v>
      </c>
      <c r="C263" s="397" t="s">
        <v>102</v>
      </c>
      <c r="D263" s="400">
        <v>27</v>
      </c>
      <c r="E263" s="400" t="s">
        <v>103</v>
      </c>
      <c r="F263" s="394" t="s">
        <v>110</v>
      </c>
      <c r="G263" s="400"/>
      <c r="H263" s="403" t="s">
        <v>139</v>
      </c>
      <c r="I263" s="404"/>
      <c r="J263" s="405"/>
      <c r="K263" s="347">
        <f t="shared" ref="K263" si="48">$M$219</f>
        <v>3400</v>
      </c>
      <c r="L263" s="348"/>
      <c r="M263" s="348"/>
      <c r="N263" s="348"/>
      <c r="O263" s="353">
        <f t="shared" ref="O263" si="49">$M$222</f>
        <v>50</v>
      </c>
      <c r="P263" s="354"/>
      <c r="Q263" s="354"/>
      <c r="R263" s="354"/>
      <c r="S263" s="354"/>
      <c r="T263" s="355"/>
      <c r="U263" s="359">
        <f t="shared" ref="U263" si="50">IF(AND(H263="○",AV263="●"),IF(K263=0,20,20+ROUNDDOWN((K263-1000)/1000,0)*20),0)</f>
        <v>60</v>
      </c>
      <c r="V263" s="359"/>
      <c r="W263" s="360"/>
      <c r="X263" s="365">
        <f t="shared" ref="X263" si="51">IF(AND(H263="○",AV263="●"),IF(O263&gt;=10,O263*0.2,0),0)</f>
        <v>10</v>
      </c>
      <c r="Y263" s="366"/>
      <c r="Z263" s="367"/>
      <c r="AA263" s="374">
        <f t="shared" ref="AA263" si="52">IF(AND(H263="○",AV263="●"),P265*2,0)</f>
        <v>40</v>
      </c>
      <c r="AB263" s="359"/>
      <c r="AC263" s="360"/>
      <c r="AD263" s="377">
        <f t="shared" ref="AD263" si="53">U263+X263+AA263</f>
        <v>110</v>
      </c>
      <c r="AE263" s="378"/>
      <c r="AF263" s="378"/>
      <c r="AG263" s="379"/>
      <c r="AH263" s="330">
        <v>1</v>
      </c>
      <c r="AI263" s="331"/>
      <c r="AJ263" s="332"/>
      <c r="AK263" s="336">
        <f t="shared" ref="AK263" si="54">IF(AH263=1,$AL$31,IF(AH263=2,$AL$49,IF(AH263=3,$AL$68,IF(AH263=4,$AL$86,IF(AH263=5,$AL$104,IF(AH263=6,$AL$123,IF(AH263=7,$AL$141,IF(AH263=8,$AL$160,IF(AH263=9,$AL$178,IF(AH263=10,$AL$196,0))))))))))</f>
        <v>0.16700000000000001</v>
      </c>
      <c r="AL263" s="337"/>
      <c r="AM263" s="338"/>
      <c r="AN263" s="341">
        <f t="shared" ref="AN263" si="55">IF(H263="○",ROUNDUP(AD263*AK263,1),0)</f>
        <v>18.400000000000002</v>
      </c>
      <c r="AO263" s="341"/>
      <c r="AP263" s="341"/>
      <c r="AQ263" s="341"/>
      <c r="AR263" s="342"/>
      <c r="AT263" s="31"/>
      <c r="AU263" s="193"/>
      <c r="AV263" s="193" t="str">
        <f>IF(OR(H263="×",AV267="×"),"×","●")</f>
        <v>●</v>
      </c>
      <c r="AW263" s="285" t="str">
        <f>IF(AV263="●",IF(H263="定","-",H263),"-")</f>
        <v>○</v>
      </c>
      <c r="AX263" s="31"/>
      <c r="AY263" s="31"/>
      <c r="AZ263" s="31"/>
      <c r="BA263" s="31"/>
    </row>
    <row r="264" spans="2:53" ht="14.1" customHeight="1" x14ac:dyDescent="0.15">
      <c r="B264" s="395"/>
      <c r="C264" s="398"/>
      <c r="D264" s="401"/>
      <c r="E264" s="401"/>
      <c r="F264" s="395"/>
      <c r="G264" s="401"/>
      <c r="H264" s="406"/>
      <c r="I264" s="407"/>
      <c r="J264" s="408"/>
      <c r="K264" s="349"/>
      <c r="L264" s="350"/>
      <c r="M264" s="350"/>
      <c r="N264" s="350"/>
      <c r="O264" s="356"/>
      <c r="P264" s="357"/>
      <c r="Q264" s="357"/>
      <c r="R264" s="357"/>
      <c r="S264" s="357"/>
      <c r="T264" s="358"/>
      <c r="U264" s="361"/>
      <c r="V264" s="361"/>
      <c r="W264" s="362"/>
      <c r="X264" s="368"/>
      <c r="Y264" s="369"/>
      <c r="Z264" s="370"/>
      <c r="AA264" s="375"/>
      <c r="AB264" s="361"/>
      <c r="AC264" s="362"/>
      <c r="AD264" s="380"/>
      <c r="AE264" s="381"/>
      <c r="AF264" s="381"/>
      <c r="AG264" s="382"/>
      <c r="AH264" s="330"/>
      <c r="AI264" s="331"/>
      <c r="AJ264" s="332"/>
      <c r="AK264" s="339"/>
      <c r="AL264" s="339"/>
      <c r="AM264" s="340"/>
      <c r="AN264" s="343"/>
      <c r="AO264" s="343"/>
      <c r="AP264" s="343"/>
      <c r="AQ264" s="343"/>
      <c r="AR264" s="344"/>
      <c r="AT264" s="31"/>
      <c r="AU264" s="193"/>
      <c r="AV264" s="193"/>
      <c r="AW264" s="285"/>
      <c r="AX264" s="31"/>
      <c r="AY264" s="31"/>
      <c r="AZ264" s="31"/>
      <c r="BA264" s="31"/>
    </row>
    <row r="265" spans="2:53" ht="14.1" customHeight="1" x14ac:dyDescent="0.15">
      <c r="B265" s="395"/>
      <c r="C265" s="398"/>
      <c r="D265" s="401"/>
      <c r="E265" s="401"/>
      <c r="F265" s="395"/>
      <c r="G265" s="401"/>
      <c r="H265" s="406"/>
      <c r="I265" s="407"/>
      <c r="J265" s="408"/>
      <c r="K265" s="349"/>
      <c r="L265" s="350"/>
      <c r="M265" s="350"/>
      <c r="N265" s="350"/>
      <c r="O265" s="386"/>
      <c r="P265" s="388">
        <f t="shared" ref="P265" si="56">$M$224</f>
        <v>20</v>
      </c>
      <c r="Q265" s="389"/>
      <c r="R265" s="389"/>
      <c r="S265" s="389"/>
      <c r="T265" s="390"/>
      <c r="U265" s="361"/>
      <c r="V265" s="361"/>
      <c r="W265" s="362"/>
      <c r="X265" s="368"/>
      <c r="Y265" s="369"/>
      <c r="Z265" s="370"/>
      <c r="AA265" s="375"/>
      <c r="AB265" s="361"/>
      <c r="AC265" s="362"/>
      <c r="AD265" s="380"/>
      <c r="AE265" s="381"/>
      <c r="AF265" s="381"/>
      <c r="AG265" s="382"/>
      <c r="AH265" s="330"/>
      <c r="AI265" s="331"/>
      <c r="AJ265" s="332"/>
      <c r="AK265" s="339"/>
      <c r="AL265" s="339"/>
      <c r="AM265" s="340"/>
      <c r="AN265" s="343"/>
      <c r="AO265" s="343"/>
      <c r="AP265" s="343"/>
      <c r="AQ265" s="343"/>
      <c r="AR265" s="344"/>
      <c r="AT265" s="31"/>
      <c r="AU265" s="193"/>
      <c r="AV265" s="193"/>
      <c r="AW265" s="285"/>
      <c r="AX265" s="31"/>
      <c r="AY265" s="31"/>
      <c r="AZ265" s="31"/>
      <c r="BA265" s="31"/>
    </row>
    <row r="266" spans="2:53" ht="14.1" customHeight="1" x14ac:dyDescent="0.15">
      <c r="B266" s="396"/>
      <c r="C266" s="399"/>
      <c r="D266" s="402"/>
      <c r="E266" s="402"/>
      <c r="F266" s="396"/>
      <c r="G266" s="402"/>
      <c r="H266" s="409"/>
      <c r="I266" s="410"/>
      <c r="J266" s="411"/>
      <c r="K266" s="351"/>
      <c r="L266" s="352"/>
      <c r="M266" s="352"/>
      <c r="N266" s="352"/>
      <c r="O266" s="387"/>
      <c r="P266" s="391"/>
      <c r="Q266" s="392"/>
      <c r="R266" s="392"/>
      <c r="S266" s="392"/>
      <c r="T266" s="393"/>
      <c r="U266" s="363"/>
      <c r="V266" s="363"/>
      <c r="W266" s="364"/>
      <c r="X266" s="371"/>
      <c r="Y266" s="372"/>
      <c r="Z266" s="373"/>
      <c r="AA266" s="376"/>
      <c r="AB266" s="363"/>
      <c r="AC266" s="364"/>
      <c r="AD266" s="383"/>
      <c r="AE266" s="384"/>
      <c r="AF266" s="384"/>
      <c r="AG266" s="385"/>
      <c r="AH266" s="333"/>
      <c r="AI266" s="334"/>
      <c r="AJ266" s="335"/>
      <c r="AK266" s="339"/>
      <c r="AL266" s="339"/>
      <c r="AM266" s="340"/>
      <c r="AN266" s="345"/>
      <c r="AO266" s="345"/>
      <c r="AP266" s="345"/>
      <c r="AQ266" s="345"/>
      <c r="AR266" s="346"/>
      <c r="AT266" s="31"/>
      <c r="AU266" s="193"/>
      <c r="AV266" s="193"/>
      <c r="AW266" s="285"/>
      <c r="AX266" s="31"/>
      <c r="AY266" s="31"/>
      <c r="AZ266" s="31"/>
      <c r="BA266" s="31"/>
    </row>
    <row r="267" spans="2:53" ht="14.1" customHeight="1" x14ac:dyDescent="0.15">
      <c r="B267" s="394">
        <v>6</v>
      </c>
      <c r="C267" s="397" t="s">
        <v>102</v>
      </c>
      <c r="D267" s="400">
        <v>28</v>
      </c>
      <c r="E267" s="400" t="s">
        <v>103</v>
      </c>
      <c r="F267" s="394" t="s">
        <v>111</v>
      </c>
      <c r="G267" s="400"/>
      <c r="H267" s="403" t="s">
        <v>139</v>
      </c>
      <c r="I267" s="404"/>
      <c r="J267" s="405"/>
      <c r="K267" s="347">
        <f t="shared" ref="K267" si="57">$M$219</f>
        <v>3400</v>
      </c>
      <c r="L267" s="348"/>
      <c r="M267" s="348"/>
      <c r="N267" s="348"/>
      <c r="O267" s="353">
        <f t="shared" ref="O267" si="58">$M$222</f>
        <v>50</v>
      </c>
      <c r="P267" s="354"/>
      <c r="Q267" s="354"/>
      <c r="R267" s="354"/>
      <c r="S267" s="354"/>
      <c r="T267" s="355"/>
      <c r="U267" s="359">
        <f t="shared" ref="U267" si="59">IF(AND(H267="○",AV267="●"),IF(K267=0,20,20+ROUNDDOWN((K267-1000)/1000,0)*20),0)</f>
        <v>60</v>
      </c>
      <c r="V267" s="359"/>
      <c r="W267" s="360"/>
      <c r="X267" s="365">
        <f t="shared" ref="X267" si="60">IF(AND(H267="○",AV267="●"),IF(O267&gt;=10,O267*0.2,0),0)</f>
        <v>10</v>
      </c>
      <c r="Y267" s="366"/>
      <c r="Z267" s="367"/>
      <c r="AA267" s="374">
        <f t="shared" ref="AA267" si="61">IF(AND(H267="○",AV267="●"),P269*2,0)</f>
        <v>40</v>
      </c>
      <c r="AB267" s="359"/>
      <c r="AC267" s="360"/>
      <c r="AD267" s="377">
        <f t="shared" ref="AD267" si="62">U267+X267+AA267</f>
        <v>110</v>
      </c>
      <c r="AE267" s="378"/>
      <c r="AF267" s="378"/>
      <c r="AG267" s="379"/>
      <c r="AH267" s="330">
        <v>1</v>
      </c>
      <c r="AI267" s="331"/>
      <c r="AJ267" s="332"/>
      <c r="AK267" s="336">
        <f t="shared" ref="AK267" si="63">IF(AH267=1,$AL$31,IF(AH267=2,$AL$49,IF(AH267=3,$AL$68,IF(AH267=4,$AL$86,IF(AH267=5,$AL$104,IF(AH267=6,$AL$123,IF(AH267=7,$AL$141,IF(AH267=8,$AL$160,IF(AH267=9,$AL$178,IF(AH267=10,$AL$196,0))))))))))</f>
        <v>0.16700000000000001</v>
      </c>
      <c r="AL267" s="337"/>
      <c r="AM267" s="338"/>
      <c r="AN267" s="341">
        <f t="shared" ref="AN267" si="64">IF(H267="○",ROUNDUP(AD267*AK267,1),0)</f>
        <v>18.400000000000002</v>
      </c>
      <c r="AO267" s="341"/>
      <c r="AP267" s="341"/>
      <c r="AQ267" s="341"/>
      <c r="AR267" s="342"/>
      <c r="AT267" s="31"/>
      <c r="AU267" s="193"/>
      <c r="AV267" s="193" t="str">
        <f>IF(OR(H267="×",AV271="×"),"×","●")</f>
        <v>●</v>
      </c>
      <c r="AW267" s="285" t="str">
        <f>IF(AV267="●",IF(H267="定","-",H267),"-")</f>
        <v>○</v>
      </c>
      <c r="AX267" s="31"/>
      <c r="AY267" s="31"/>
      <c r="AZ267" s="31"/>
      <c r="BA267" s="31"/>
    </row>
    <row r="268" spans="2:53" ht="14.1" customHeight="1" x14ac:dyDescent="0.15">
      <c r="B268" s="395"/>
      <c r="C268" s="398"/>
      <c r="D268" s="401"/>
      <c r="E268" s="401"/>
      <c r="F268" s="395"/>
      <c r="G268" s="401"/>
      <c r="H268" s="406"/>
      <c r="I268" s="407"/>
      <c r="J268" s="408"/>
      <c r="K268" s="349"/>
      <c r="L268" s="350"/>
      <c r="M268" s="350"/>
      <c r="N268" s="350"/>
      <c r="O268" s="356"/>
      <c r="P268" s="357"/>
      <c r="Q268" s="357"/>
      <c r="R268" s="357"/>
      <c r="S268" s="357"/>
      <c r="T268" s="358"/>
      <c r="U268" s="361"/>
      <c r="V268" s="361"/>
      <c r="W268" s="362"/>
      <c r="X268" s="368"/>
      <c r="Y268" s="369"/>
      <c r="Z268" s="370"/>
      <c r="AA268" s="375"/>
      <c r="AB268" s="361"/>
      <c r="AC268" s="362"/>
      <c r="AD268" s="380"/>
      <c r="AE268" s="381"/>
      <c r="AF268" s="381"/>
      <c r="AG268" s="382"/>
      <c r="AH268" s="330"/>
      <c r="AI268" s="331"/>
      <c r="AJ268" s="332"/>
      <c r="AK268" s="339"/>
      <c r="AL268" s="339"/>
      <c r="AM268" s="340"/>
      <c r="AN268" s="343"/>
      <c r="AO268" s="343"/>
      <c r="AP268" s="343"/>
      <c r="AQ268" s="343"/>
      <c r="AR268" s="344"/>
      <c r="AT268" s="31"/>
      <c r="AU268" s="193"/>
      <c r="AV268" s="193"/>
      <c r="AW268" s="285"/>
      <c r="AX268" s="31"/>
      <c r="AY268" s="31"/>
      <c r="AZ268" s="31"/>
      <c r="BA268" s="31"/>
    </row>
    <row r="269" spans="2:53" ht="14.1" customHeight="1" x14ac:dyDescent="0.15">
      <c r="B269" s="395"/>
      <c r="C269" s="398"/>
      <c r="D269" s="401"/>
      <c r="E269" s="401"/>
      <c r="F269" s="395"/>
      <c r="G269" s="401"/>
      <c r="H269" s="406"/>
      <c r="I269" s="407"/>
      <c r="J269" s="408"/>
      <c r="K269" s="349"/>
      <c r="L269" s="350"/>
      <c r="M269" s="350"/>
      <c r="N269" s="350"/>
      <c r="O269" s="386"/>
      <c r="P269" s="388">
        <f t="shared" ref="P269" si="65">$M$224</f>
        <v>20</v>
      </c>
      <c r="Q269" s="389"/>
      <c r="R269" s="389"/>
      <c r="S269" s="389"/>
      <c r="T269" s="390"/>
      <c r="U269" s="361"/>
      <c r="V269" s="361"/>
      <c r="W269" s="362"/>
      <c r="X269" s="368"/>
      <c r="Y269" s="369"/>
      <c r="Z269" s="370"/>
      <c r="AA269" s="375"/>
      <c r="AB269" s="361"/>
      <c r="AC269" s="362"/>
      <c r="AD269" s="380"/>
      <c r="AE269" s="381"/>
      <c r="AF269" s="381"/>
      <c r="AG269" s="382"/>
      <c r="AH269" s="330"/>
      <c r="AI269" s="331"/>
      <c r="AJ269" s="332"/>
      <c r="AK269" s="339"/>
      <c r="AL269" s="339"/>
      <c r="AM269" s="340"/>
      <c r="AN269" s="343"/>
      <c r="AO269" s="343"/>
      <c r="AP269" s="343"/>
      <c r="AQ269" s="343"/>
      <c r="AR269" s="344"/>
      <c r="AT269" s="31"/>
      <c r="AU269" s="193"/>
      <c r="AV269" s="193"/>
      <c r="AW269" s="285"/>
      <c r="AX269" s="31"/>
      <c r="AY269" s="31"/>
      <c r="AZ269" s="31"/>
      <c r="BA269" s="31"/>
    </row>
    <row r="270" spans="2:53" ht="14.1" customHeight="1" x14ac:dyDescent="0.15">
      <c r="B270" s="396"/>
      <c r="C270" s="399"/>
      <c r="D270" s="402"/>
      <c r="E270" s="402"/>
      <c r="F270" s="396"/>
      <c r="G270" s="402"/>
      <c r="H270" s="409"/>
      <c r="I270" s="410"/>
      <c r="J270" s="411"/>
      <c r="K270" s="351"/>
      <c r="L270" s="352"/>
      <c r="M270" s="352"/>
      <c r="N270" s="352"/>
      <c r="O270" s="387"/>
      <c r="P270" s="391"/>
      <c r="Q270" s="392"/>
      <c r="R270" s="392"/>
      <c r="S270" s="392"/>
      <c r="T270" s="393"/>
      <c r="U270" s="363"/>
      <c r="V270" s="363"/>
      <c r="W270" s="364"/>
      <c r="X270" s="371"/>
      <c r="Y270" s="372"/>
      <c r="Z270" s="373"/>
      <c r="AA270" s="376"/>
      <c r="AB270" s="363"/>
      <c r="AC270" s="364"/>
      <c r="AD270" s="383"/>
      <c r="AE270" s="384"/>
      <c r="AF270" s="384"/>
      <c r="AG270" s="385"/>
      <c r="AH270" s="333"/>
      <c r="AI270" s="334"/>
      <c r="AJ270" s="335"/>
      <c r="AK270" s="339"/>
      <c r="AL270" s="339"/>
      <c r="AM270" s="340"/>
      <c r="AN270" s="345"/>
      <c r="AO270" s="345"/>
      <c r="AP270" s="345"/>
      <c r="AQ270" s="345"/>
      <c r="AR270" s="346"/>
      <c r="AT270" s="31"/>
      <c r="AU270" s="193"/>
      <c r="AV270" s="193"/>
      <c r="AW270" s="285"/>
      <c r="AX270" s="31"/>
      <c r="AY270" s="31"/>
      <c r="AZ270" s="31"/>
      <c r="BA270" s="31"/>
    </row>
    <row r="271" spans="2:53" ht="14.1" customHeight="1" x14ac:dyDescent="0.15">
      <c r="B271" s="394">
        <v>6</v>
      </c>
      <c r="C271" s="397" t="s">
        <v>102</v>
      </c>
      <c r="D271" s="400">
        <v>29</v>
      </c>
      <c r="E271" s="400" t="s">
        <v>103</v>
      </c>
      <c r="F271" s="394" t="s">
        <v>112</v>
      </c>
      <c r="G271" s="400"/>
      <c r="H271" s="403" t="s">
        <v>139</v>
      </c>
      <c r="I271" s="404"/>
      <c r="J271" s="405"/>
      <c r="K271" s="347">
        <f t="shared" ref="K271" si="66">$M$219</f>
        <v>3400</v>
      </c>
      <c r="L271" s="348"/>
      <c r="M271" s="348"/>
      <c r="N271" s="348"/>
      <c r="O271" s="353">
        <f t="shared" ref="O271" si="67">$M$222</f>
        <v>50</v>
      </c>
      <c r="P271" s="354"/>
      <c r="Q271" s="354"/>
      <c r="R271" s="354"/>
      <c r="S271" s="354"/>
      <c r="T271" s="355"/>
      <c r="U271" s="359">
        <f t="shared" ref="U271" si="68">IF(AND(H271="○",AV271="●"),IF(K271=0,20,20+ROUNDDOWN((K271-1000)/1000,0)*20),0)</f>
        <v>60</v>
      </c>
      <c r="V271" s="359"/>
      <c r="W271" s="360"/>
      <c r="X271" s="365">
        <f t="shared" ref="X271" si="69">IF(AND(H271="○",AV271="●"),IF(O271&gt;=10,O271*0.2,0),0)</f>
        <v>10</v>
      </c>
      <c r="Y271" s="366"/>
      <c r="Z271" s="367"/>
      <c r="AA271" s="374">
        <f t="shared" ref="AA271" si="70">IF(AND(H271="○",AV271="●"),P273*2,0)</f>
        <v>40</v>
      </c>
      <c r="AB271" s="359"/>
      <c r="AC271" s="360"/>
      <c r="AD271" s="377">
        <f t="shared" ref="AD271" si="71">U271+X271+AA271</f>
        <v>110</v>
      </c>
      <c r="AE271" s="378"/>
      <c r="AF271" s="378"/>
      <c r="AG271" s="379"/>
      <c r="AH271" s="330">
        <v>1</v>
      </c>
      <c r="AI271" s="331"/>
      <c r="AJ271" s="332"/>
      <c r="AK271" s="336">
        <f t="shared" ref="AK271" si="72">IF(AH271=1,$AL$31,IF(AH271=2,$AL$49,IF(AH271=3,$AL$68,IF(AH271=4,$AL$86,IF(AH271=5,$AL$104,IF(AH271=6,$AL$123,IF(AH271=7,$AL$141,IF(AH271=8,$AL$160,IF(AH271=9,$AL$178,IF(AH271=10,$AL$196,0))))))))))</f>
        <v>0.16700000000000001</v>
      </c>
      <c r="AL271" s="337"/>
      <c r="AM271" s="338"/>
      <c r="AN271" s="341">
        <f t="shared" ref="AN271" si="73">IF(H271="○",ROUNDUP(AD271*AK271,1),0)</f>
        <v>18.400000000000002</v>
      </c>
      <c r="AO271" s="341"/>
      <c r="AP271" s="341"/>
      <c r="AQ271" s="341"/>
      <c r="AR271" s="342"/>
      <c r="AT271" s="31"/>
      <c r="AU271" s="193"/>
      <c r="AV271" s="193" t="str">
        <f>IF(OR(H271="×",AV275="×"),"×","●")</f>
        <v>●</v>
      </c>
      <c r="AW271" s="285" t="str">
        <f>IF(AV271="●",IF(H271="定","-",H271),"-")</f>
        <v>○</v>
      </c>
      <c r="AX271" s="31"/>
      <c r="AY271" s="31"/>
      <c r="AZ271" s="31"/>
      <c r="BA271" s="31"/>
    </row>
    <row r="272" spans="2:53" ht="14.1" customHeight="1" x14ac:dyDescent="0.15">
      <c r="B272" s="395"/>
      <c r="C272" s="398"/>
      <c r="D272" s="401"/>
      <c r="E272" s="401"/>
      <c r="F272" s="395"/>
      <c r="G272" s="401"/>
      <c r="H272" s="406"/>
      <c r="I272" s="407"/>
      <c r="J272" s="408"/>
      <c r="K272" s="349"/>
      <c r="L272" s="350"/>
      <c r="M272" s="350"/>
      <c r="N272" s="350"/>
      <c r="O272" s="356"/>
      <c r="P272" s="357"/>
      <c r="Q272" s="357"/>
      <c r="R272" s="357"/>
      <c r="S272" s="357"/>
      <c r="T272" s="358"/>
      <c r="U272" s="361"/>
      <c r="V272" s="361"/>
      <c r="W272" s="362"/>
      <c r="X272" s="368"/>
      <c r="Y272" s="369"/>
      <c r="Z272" s="370"/>
      <c r="AA272" s="375"/>
      <c r="AB272" s="361"/>
      <c r="AC272" s="362"/>
      <c r="AD272" s="380"/>
      <c r="AE272" s="381"/>
      <c r="AF272" s="381"/>
      <c r="AG272" s="382"/>
      <c r="AH272" s="330"/>
      <c r="AI272" s="331"/>
      <c r="AJ272" s="332"/>
      <c r="AK272" s="339"/>
      <c r="AL272" s="339"/>
      <c r="AM272" s="340"/>
      <c r="AN272" s="343"/>
      <c r="AO272" s="343"/>
      <c r="AP272" s="343"/>
      <c r="AQ272" s="343"/>
      <c r="AR272" s="344"/>
      <c r="AT272" s="31"/>
      <c r="AU272" s="193"/>
      <c r="AV272" s="193"/>
      <c r="AW272" s="285"/>
      <c r="AX272" s="31"/>
      <c r="AY272" s="31"/>
      <c r="AZ272" s="31"/>
      <c r="BA272" s="31"/>
    </row>
    <row r="273" spans="2:53" ht="14.1" customHeight="1" x14ac:dyDescent="0.15">
      <c r="B273" s="395"/>
      <c r="C273" s="398"/>
      <c r="D273" s="401"/>
      <c r="E273" s="401"/>
      <c r="F273" s="395"/>
      <c r="G273" s="401"/>
      <c r="H273" s="406"/>
      <c r="I273" s="407"/>
      <c r="J273" s="408"/>
      <c r="K273" s="349"/>
      <c r="L273" s="350"/>
      <c r="M273" s="350"/>
      <c r="N273" s="350"/>
      <c r="O273" s="386"/>
      <c r="P273" s="388">
        <f t="shared" ref="P273" si="74">$M$224</f>
        <v>20</v>
      </c>
      <c r="Q273" s="389"/>
      <c r="R273" s="389"/>
      <c r="S273" s="389"/>
      <c r="T273" s="390"/>
      <c r="U273" s="361"/>
      <c r="V273" s="361"/>
      <c r="W273" s="362"/>
      <c r="X273" s="368"/>
      <c r="Y273" s="369"/>
      <c r="Z273" s="370"/>
      <c r="AA273" s="375"/>
      <c r="AB273" s="361"/>
      <c r="AC273" s="362"/>
      <c r="AD273" s="380"/>
      <c r="AE273" s="381"/>
      <c r="AF273" s="381"/>
      <c r="AG273" s="382"/>
      <c r="AH273" s="330"/>
      <c r="AI273" s="331"/>
      <c r="AJ273" s="332"/>
      <c r="AK273" s="339"/>
      <c r="AL273" s="339"/>
      <c r="AM273" s="340"/>
      <c r="AN273" s="343"/>
      <c r="AO273" s="343"/>
      <c r="AP273" s="343"/>
      <c r="AQ273" s="343"/>
      <c r="AR273" s="344"/>
      <c r="AT273" s="31"/>
      <c r="AU273" s="193"/>
      <c r="AV273" s="193"/>
      <c r="AW273" s="285"/>
      <c r="AX273" s="31"/>
      <c r="AY273" s="31"/>
      <c r="AZ273" s="31"/>
      <c r="BA273" s="31"/>
    </row>
    <row r="274" spans="2:53" ht="14.1" customHeight="1" x14ac:dyDescent="0.15">
      <c r="B274" s="396"/>
      <c r="C274" s="399"/>
      <c r="D274" s="402"/>
      <c r="E274" s="402"/>
      <c r="F274" s="396"/>
      <c r="G274" s="402"/>
      <c r="H274" s="409"/>
      <c r="I274" s="410"/>
      <c r="J274" s="411"/>
      <c r="K274" s="351"/>
      <c r="L274" s="352"/>
      <c r="M274" s="352"/>
      <c r="N274" s="352"/>
      <c r="O274" s="387"/>
      <c r="P274" s="391"/>
      <c r="Q274" s="392"/>
      <c r="R274" s="392"/>
      <c r="S274" s="392"/>
      <c r="T274" s="393"/>
      <c r="U274" s="363"/>
      <c r="V274" s="363"/>
      <c r="W274" s="364"/>
      <c r="X274" s="371"/>
      <c r="Y274" s="372"/>
      <c r="Z274" s="373"/>
      <c r="AA274" s="376"/>
      <c r="AB274" s="363"/>
      <c r="AC274" s="364"/>
      <c r="AD274" s="383"/>
      <c r="AE274" s="384"/>
      <c r="AF274" s="384"/>
      <c r="AG274" s="385"/>
      <c r="AH274" s="333"/>
      <c r="AI274" s="334"/>
      <c r="AJ274" s="335"/>
      <c r="AK274" s="339"/>
      <c r="AL274" s="339"/>
      <c r="AM274" s="340"/>
      <c r="AN274" s="345"/>
      <c r="AO274" s="345"/>
      <c r="AP274" s="345"/>
      <c r="AQ274" s="345"/>
      <c r="AR274" s="346"/>
      <c r="AT274" s="31"/>
      <c r="AU274" s="193"/>
      <c r="AV274" s="193"/>
      <c r="AW274" s="285"/>
      <c r="AX274" s="31"/>
      <c r="AY274" s="31"/>
      <c r="AZ274" s="31"/>
      <c r="BA274" s="31"/>
    </row>
    <row r="275" spans="2:53" ht="14.1" customHeight="1" x14ac:dyDescent="0.15">
      <c r="B275" s="394">
        <v>6</v>
      </c>
      <c r="C275" s="397" t="s">
        <v>102</v>
      </c>
      <c r="D275" s="400">
        <v>30</v>
      </c>
      <c r="E275" s="400" t="s">
        <v>103</v>
      </c>
      <c r="F275" s="394" t="s">
        <v>106</v>
      </c>
      <c r="G275" s="400"/>
      <c r="H275" s="403" t="s">
        <v>139</v>
      </c>
      <c r="I275" s="404"/>
      <c r="J275" s="405"/>
      <c r="K275" s="347">
        <f t="shared" ref="K275" si="75">$M$219</f>
        <v>3400</v>
      </c>
      <c r="L275" s="348"/>
      <c r="M275" s="348"/>
      <c r="N275" s="348"/>
      <c r="O275" s="353">
        <f t="shared" ref="O275" si="76">$M$222</f>
        <v>50</v>
      </c>
      <c r="P275" s="354"/>
      <c r="Q275" s="354"/>
      <c r="R275" s="354"/>
      <c r="S275" s="354"/>
      <c r="T275" s="355"/>
      <c r="U275" s="359">
        <f t="shared" ref="U275" si="77">IF(AND(H275="○",AV275="●"),IF(K275=0,20,20+ROUNDDOWN((K275-1000)/1000,0)*20),0)</f>
        <v>60</v>
      </c>
      <c r="V275" s="359"/>
      <c r="W275" s="360"/>
      <c r="X275" s="365">
        <f t="shared" ref="X275" si="78">IF(AND(H275="○",AV275="●"),IF(O275&gt;=10,O275*0.2,0),0)</f>
        <v>10</v>
      </c>
      <c r="Y275" s="366"/>
      <c r="Z275" s="367"/>
      <c r="AA275" s="374">
        <f t="shared" ref="AA275" si="79">IF(AND(H275="○",AV275="●"),P277*2,0)</f>
        <v>40</v>
      </c>
      <c r="AB275" s="359"/>
      <c r="AC275" s="360"/>
      <c r="AD275" s="377">
        <f t="shared" ref="AD275" si="80">U275+X275+AA275</f>
        <v>110</v>
      </c>
      <c r="AE275" s="378"/>
      <c r="AF275" s="378"/>
      <c r="AG275" s="379"/>
      <c r="AH275" s="330">
        <v>1</v>
      </c>
      <c r="AI275" s="331"/>
      <c r="AJ275" s="332"/>
      <c r="AK275" s="336">
        <f t="shared" ref="AK275" si="81">IF(AH275=1,$AL$31,IF(AH275=2,$AL$49,IF(AH275=3,$AL$68,IF(AH275=4,$AL$86,IF(AH275=5,$AL$104,IF(AH275=6,$AL$123,IF(AH275=7,$AL$141,IF(AH275=8,$AL$160,IF(AH275=9,$AL$178,IF(AH275=10,$AL$196,0))))))))))</f>
        <v>0.16700000000000001</v>
      </c>
      <c r="AL275" s="337"/>
      <c r="AM275" s="338"/>
      <c r="AN275" s="341">
        <f t="shared" ref="AN275" si="82">IF(H275="○",ROUNDUP(AD275*AK275,1),0)</f>
        <v>18.400000000000002</v>
      </c>
      <c r="AO275" s="341"/>
      <c r="AP275" s="341"/>
      <c r="AQ275" s="341"/>
      <c r="AR275" s="342"/>
      <c r="AT275" s="31"/>
      <c r="AU275" s="193"/>
      <c r="AV275" s="193" t="str">
        <f>IF(OR(H275="×",AV279="×"),"×","●")</f>
        <v>●</v>
      </c>
      <c r="AW275" s="285" t="str">
        <f>IF(AV275="●",IF(H275="定","-",H275),"-")</f>
        <v>○</v>
      </c>
      <c r="AX275" s="31"/>
      <c r="AY275" s="31"/>
      <c r="AZ275" s="31"/>
      <c r="BA275" s="31"/>
    </row>
    <row r="276" spans="2:53" ht="14.1" customHeight="1" x14ac:dyDescent="0.15">
      <c r="B276" s="395"/>
      <c r="C276" s="398"/>
      <c r="D276" s="401"/>
      <c r="E276" s="401"/>
      <c r="F276" s="395"/>
      <c r="G276" s="401"/>
      <c r="H276" s="406"/>
      <c r="I276" s="407"/>
      <c r="J276" s="408"/>
      <c r="K276" s="349"/>
      <c r="L276" s="350"/>
      <c r="M276" s="350"/>
      <c r="N276" s="350"/>
      <c r="O276" s="356"/>
      <c r="P276" s="357"/>
      <c r="Q276" s="357"/>
      <c r="R276" s="357"/>
      <c r="S276" s="357"/>
      <c r="T276" s="358"/>
      <c r="U276" s="361"/>
      <c r="V276" s="361"/>
      <c r="W276" s="362"/>
      <c r="X276" s="368"/>
      <c r="Y276" s="369"/>
      <c r="Z276" s="370"/>
      <c r="AA276" s="375"/>
      <c r="AB276" s="361"/>
      <c r="AC276" s="362"/>
      <c r="AD276" s="380"/>
      <c r="AE276" s="381"/>
      <c r="AF276" s="381"/>
      <c r="AG276" s="382"/>
      <c r="AH276" s="330"/>
      <c r="AI276" s="331"/>
      <c r="AJ276" s="332"/>
      <c r="AK276" s="339"/>
      <c r="AL276" s="339"/>
      <c r="AM276" s="340"/>
      <c r="AN276" s="343"/>
      <c r="AO276" s="343"/>
      <c r="AP276" s="343"/>
      <c r="AQ276" s="343"/>
      <c r="AR276" s="344"/>
      <c r="AT276" s="31"/>
      <c r="AU276" s="193"/>
      <c r="AV276" s="193"/>
      <c r="AW276" s="285"/>
      <c r="AX276" s="31"/>
      <c r="AY276" s="31"/>
      <c r="AZ276" s="31"/>
      <c r="BA276" s="31"/>
    </row>
    <row r="277" spans="2:53" ht="14.1" customHeight="1" x14ac:dyDescent="0.15">
      <c r="B277" s="395"/>
      <c r="C277" s="398"/>
      <c r="D277" s="401"/>
      <c r="E277" s="401"/>
      <c r="F277" s="395"/>
      <c r="G277" s="401"/>
      <c r="H277" s="406"/>
      <c r="I277" s="407"/>
      <c r="J277" s="408"/>
      <c r="K277" s="349"/>
      <c r="L277" s="350"/>
      <c r="M277" s="350"/>
      <c r="N277" s="350"/>
      <c r="O277" s="386"/>
      <c r="P277" s="388">
        <f t="shared" ref="P277" si="83">$M$224</f>
        <v>20</v>
      </c>
      <c r="Q277" s="389"/>
      <c r="R277" s="389"/>
      <c r="S277" s="389"/>
      <c r="T277" s="390"/>
      <c r="U277" s="361"/>
      <c r="V277" s="361"/>
      <c r="W277" s="362"/>
      <c r="X277" s="368"/>
      <c r="Y277" s="369"/>
      <c r="Z277" s="370"/>
      <c r="AA277" s="375"/>
      <c r="AB277" s="361"/>
      <c r="AC277" s="362"/>
      <c r="AD277" s="380"/>
      <c r="AE277" s="381"/>
      <c r="AF277" s="381"/>
      <c r="AG277" s="382"/>
      <c r="AH277" s="330"/>
      <c r="AI277" s="331"/>
      <c r="AJ277" s="332"/>
      <c r="AK277" s="339"/>
      <c r="AL277" s="339"/>
      <c r="AM277" s="340"/>
      <c r="AN277" s="343"/>
      <c r="AO277" s="343"/>
      <c r="AP277" s="343"/>
      <c r="AQ277" s="343"/>
      <c r="AR277" s="344"/>
      <c r="AT277" s="31"/>
      <c r="AU277" s="193"/>
      <c r="AV277" s="193"/>
      <c r="AW277" s="285"/>
      <c r="AX277" s="31"/>
      <c r="AY277" s="31"/>
      <c r="AZ277" s="31"/>
      <c r="BA277" s="31"/>
    </row>
    <row r="278" spans="2:53" ht="14.1" customHeight="1" x14ac:dyDescent="0.15">
      <c r="B278" s="396"/>
      <c r="C278" s="399"/>
      <c r="D278" s="402"/>
      <c r="E278" s="402"/>
      <c r="F278" s="396"/>
      <c r="G278" s="402"/>
      <c r="H278" s="409"/>
      <c r="I278" s="410"/>
      <c r="J278" s="411"/>
      <c r="K278" s="351"/>
      <c r="L278" s="352"/>
      <c r="M278" s="352"/>
      <c r="N278" s="352"/>
      <c r="O278" s="387"/>
      <c r="P278" s="391"/>
      <c r="Q278" s="392"/>
      <c r="R278" s="392"/>
      <c r="S278" s="392"/>
      <c r="T278" s="393"/>
      <c r="U278" s="363"/>
      <c r="V278" s="363"/>
      <c r="W278" s="364"/>
      <c r="X278" s="371"/>
      <c r="Y278" s="372"/>
      <c r="Z278" s="373"/>
      <c r="AA278" s="376"/>
      <c r="AB278" s="363"/>
      <c r="AC278" s="364"/>
      <c r="AD278" s="383"/>
      <c r="AE278" s="384"/>
      <c r="AF278" s="384"/>
      <c r="AG278" s="385"/>
      <c r="AH278" s="333"/>
      <c r="AI278" s="334"/>
      <c r="AJ278" s="335"/>
      <c r="AK278" s="339"/>
      <c r="AL278" s="339"/>
      <c r="AM278" s="340"/>
      <c r="AN278" s="345"/>
      <c r="AO278" s="345"/>
      <c r="AP278" s="345"/>
      <c r="AQ278" s="345"/>
      <c r="AR278" s="346"/>
      <c r="AT278" s="31"/>
      <c r="AU278" s="193"/>
      <c r="AV278" s="193"/>
      <c r="AW278" s="285"/>
      <c r="AX278" s="31"/>
      <c r="AY278" s="31"/>
      <c r="AZ278" s="31"/>
      <c r="BA278" s="31"/>
    </row>
    <row r="279" spans="2:53" ht="14.1" customHeight="1" x14ac:dyDescent="0.15">
      <c r="B279" s="394">
        <v>7</v>
      </c>
      <c r="C279" s="397" t="s">
        <v>102</v>
      </c>
      <c r="D279" s="400">
        <v>1</v>
      </c>
      <c r="E279" s="400" t="s">
        <v>103</v>
      </c>
      <c r="F279" s="394" t="s">
        <v>107</v>
      </c>
      <c r="G279" s="400"/>
      <c r="H279" s="403" t="s">
        <v>139</v>
      </c>
      <c r="I279" s="404"/>
      <c r="J279" s="405"/>
      <c r="K279" s="347">
        <f t="shared" ref="K279" si="84">$M$219</f>
        <v>3400</v>
      </c>
      <c r="L279" s="348"/>
      <c r="M279" s="348"/>
      <c r="N279" s="348"/>
      <c r="O279" s="353">
        <f t="shared" ref="O279" si="85">$M$222</f>
        <v>50</v>
      </c>
      <c r="P279" s="354"/>
      <c r="Q279" s="354"/>
      <c r="R279" s="354"/>
      <c r="S279" s="354"/>
      <c r="T279" s="355"/>
      <c r="U279" s="359">
        <f t="shared" ref="U279" si="86">IF(AND(H279="○",AV279="●"),IF(K279=0,20,20+ROUNDDOWN((K279-1000)/1000,0)*20),0)</f>
        <v>60</v>
      </c>
      <c r="V279" s="359"/>
      <c r="W279" s="360"/>
      <c r="X279" s="365">
        <f t="shared" ref="X279" si="87">IF(AND(H279="○",AV279="●"),IF(O279&gt;=10,O279*0.2,0),0)</f>
        <v>10</v>
      </c>
      <c r="Y279" s="366"/>
      <c r="Z279" s="367"/>
      <c r="AA279" s="374">
        <f t="shared" ref="AA279" si="88">IF(AND(H279="○",AV279="●"),P281*2,0)</f>
        <v>40</v>
      </c>
      <c r="AB279" s="359"/>
      <c r="AC279" s="360"/>
      <c r="AD279" s="377">
        <f t="shared" ref="AD279" si="89">U279+X279+AA279</f>
        <v>110</v>
      </c>
      <c r="AE279" s="378"/>
      <c r="AF279" s="378"/>
      <c r="AG279" s="379"/>
      <c r="AH279" s="330">
        <v>1</v>
      </c>
      <c r="AI279" s="331"/>
      <c r="AJ279" s="332"/>
      <c r="AK279" s="336">
        <f t="shared" ref="AK279" si="90">IF(AH279=1,$AL$31,IF(AH279=2,$AL$49,IF(AH279=3,$AL$68,IF(AH279=4,$AL$86,IF(AH279=5,$AL$104,IF(AH279=6,$AL$123,IF(AH279=7,$AL$141,IF(AH279=8,$AL$160,IF(AH279=9,$AL$178,IF(AH279=10,$AL$196,0))))))))))</f>
        <v>0.16700000000000001</v>
      </c>
      <c r="AL279" s="337"/>
      <c r="AM279" s="338"/>
      <c r="AN279" s="341">
        <f t="shared" ref="AN279" si="91">IF(H279="○",ROUNDUP(AD279*AK279,1),0)</f>
        <v>18.400000000000002</v>
      </c>
      <c r="AO279" s="341"/>
      <c r="AP279" s="341"/>
      <c r="AQ279" s="341"/>
      <c r="AR279" s="342"/>
      <c r="AT279" s="31"/>
      <c r="AU279" s="193"/>
      <c r="AV279" s="193" t="str">
        <f>IF(OR(H279="×",AV283="×"),"×","●")</f>
        <v>●</v>
      </c>
      <c r="AW279" s="285" t="str">
        <f>IF(AV279="●",IF(H279="定","-",H279),"-")</f>
        <v>○</v>
      </c>
      <c r="AX279" s="31"/>
      <c r="AY279" s="31"/>
      <c r="AZ279" s="31"/>
      <c r="BA279" s="31"/>
    </row>
    <row r="280" spans="2:53" ht="14.1" customHeight="1" x14ac:dyDescent="0.15">
      <c r="B280" s="395"/>
      <c r="C280" s="398"/>
      <c r="D280" s="401"/>
      <c r="E280" s="401"/>
      <c r="F280" s="395"/>
      <c r="G280" s="401"/>
      <c r="H280" s="406"/>
      <c r="I280" s="407"/>
      <c r="J280" s="408"/>
      <c r="K280" s="349"/>
      <c r="L280" s="350"/>
      <c r="M280" s="350"/>
      <c r="N280" s="350"/>
      <c r="O280" s="356"/>
      <c r="P280" s="357"/>
      <c r="Q280" s="357"/>
      <c r="R280" s="357"/>
      <c r="S280" s="357"/>
      <c r="T280" s="358"/>
      <c r="U280" s="361"/>
      <c r="V280" s="361"/>
      <c r="W280" s="362"/>
      <c r="X280" s="368"/>
      <c r="Y280" s="369"/>
      <c r="Z280" s="370"/>
      <c r="AA280" s="375"/>
      <c r="AB280" s="361"/>
      <c r="AC280" s="362"/>
      <c r="AD280" s="380"/>
      <c r="AE280" s="381"/>
      <c r="AF280" s="381"/>
      <c r="AG280" s="382"/>
      <c r="AH280" s="330"/>
      <c r="AI280" s="331"/>
      <c r="AJ280" s="332"/>
      <c r="AK280" s="339"/>
      <c r="AL280" s="339"/>
      <c r="AM280" s="340"/>
      <c r="AN280" s="343"/>
      <c r="AO280" s="343"/>
      <c r="AP280" s="343"/>
      <c r="AQ280" s="343"/>
      <c r="AR280" s="344"/>
      <c r="AT280" s="31"/>
      <c r="AU280" s="193"/>
      <c r="AV280" s="193"/>
      <c r="AW280" s="285"/>
      <c r="AX280" s="31"/>
      <c r="AY280" s="31"/>
      <c r="AZ280" s="31"/>
      <c r="BA280" s="31"/>
    </row>
    <row r="281" spans="2:53" ht="14.1" customHeight="1" x14ac:dyDescent="0.15">
      <c r="B281" s="395"/>
      <c r="C281" s="398"/>
      <c r="D281" s="401"/>
      <c r="E281" s="401"/>
      <c r="F281" s="395"/>
      <c r="G281" s="401"/>
      <c r="H281" s="406"/>
      <c r="I281" s="407"/>
      <c r="J281" s="408"/>
      <c r="K281" s="349"/>
      <c r="L281" s="350"/>
      <c r="M281" s="350"/>
      <c r="N281" s="350"/>
      <c r="O281" s="386"/>
      <c r="P281" s="388">
        <f t="shared" ref="P281" si="92">$M$224</f>
        <v>20</v>
      </c>
      <c r="Q281" s="389"/>
      <c r="R281" s="389"/>
      <c r="S281" s="389"/>
      <c r="T281" s="390"/>
      <c r="U281" s="361"/>
      <c r="V281" s="361"/>
      <c r="W281" s="362"/>
      <c r="X281" s="368"/>
      <c r="Y281" s="369"/>
      <c r="Z281" s="370"/>
      <c r="AA281" s="375"/>
      <c r="AB281" s="361"/>
      <c r="AC281" s="362"/>
      <c r="AD281" s="380"/>
      <c r="AE281" s="381"/>
      <c r="AF281" s="381"/>
      <c r="AG281" s="382"/>
      <c r="AH281" s="330"/>
      <c r="AI281" s="331"/>
      <c r="AJ281" s="332"/>
      <c r="AK281" s="339"/>
      <c r="AL281" s="339"/>
      <c r="AM281" s="340"/>
      <c r="AN281" s="343"/>
      <c r="AO281" s="343"/>
      <c r="AP281" s="343"/>
      <c r="AQ281" s="343"/>
      <c r="AR281" s="344"/>
      <c r="AT281" s="31"/>
      <c r="AU281" s="193"/>
      <c r="AV281" s="193"/>
      <c r="AW281" s="285"/>
      <c r="AX281" s="31"/>
      <c r="AY281" s="31"/>
      <c r="AZ281" s="31"/>
      <c r="BA281" s="31"/>
    </row>
    <row r="282" spans="2:53" ht="14.1" customHeight="1" x14ac:dyDescent="0.15">
      <c r="B282" s="396"/>
      <c r="C282" s="399"/>
      <c r="D282" s="402"/>
      <c r="E282" s="402"/>
      <c r="F282" s="396"/>
      <c r="G282" s="402"/>
      <c r="H282" s="409"/>
      <c r="I282" s="410"/>
      <c r="J282" s="411"/>
      <c r="K282" s="351"/>
      <c r="L282" s="352"/>
      <c r="M282" s="352"/>
      <c r="N282" s="352"/>
      <c r="O282" s="387"/>
      <c r="P282" s="391"/>
      <c r="Q282" s="392"/>
      <c r="R282" s="392"/>
      <c r="S282" s="392"/>
      <c r="T282" s="393"/>
      <c r="U282" s="363"/>
      <c r="V282" s="363"/>
      <c r="W282" s="364"/>
      <c r="X282" s="371"/>
      <c r="Y282" s="372"/>
      <c r="Z282" s="373"/>
      <c r="AA282" s="376"/>
      <c r="AB282" s="363"/>
      <c r="AC282" s="364"/>
      <c r="AD282" s="383"/>
      <c r="AE282" s="384"/>
      <c r="AF282" s="384"/>
      <c r="AG282" s="385"/>
      <c r="AH282" s="333"/>
      <c r="AI282" s="334"/>
      <c r="AJ282" s="335"/>
      <c r="AK282" s="339"/>
      <c r="AL282" s="339"/>
      <c r="AM282" s="340"/>
      <c r="AN282" s="345"/>
      <c r="AO282" s="345"/>
      <c r="AP282" s="345"/>
      <c r="AQ282" s="345"/>
      <c r="AR282" s="346"/>
      <c r="AT282" s="31"/>
      <c r="AU282" s="193"/>
      <c r="AV282" s="193"/>
      <c r="AW282" s="285"/>
      <c r="AX282" s="31"/>
      <c r="AY282" s="31"/>
      <c r="AZ282" s="31"/>
      <c r="BA282" s="31"/>
    </row>
    <row r="283" spans="2:53" ht="14.1" customHeight="1" x14ac:dyDescent="0.15">
      <c r="B283" s="394">
        <v>7</v>
      </c>
      <c r="C283" s="397" t="s">
        <v>102</v>
      </c>
      <c r="D283" s="400">
        <v>2</v>
      </c>
      <c r="E283" s="400" t="s">
        <v>103</v>
      </c>
      <c r="F283" s="394" t="s">
        <v>108</v>
      </c>
      <c r="G283" s="400"/>
      <c r="H283" s="403" t="s">
        <v>139</v>
      </c>
      <c r="I283" s="404"/>
      <c r="J283" s="405"/>
      <c r="K283" s="347">
        <f t="shared" ref="K283" si="93">$M$219</f>
        <v>3400</v>
      </c>
      <c r="L283" s="348"/>
      <c r="M283" s="348"/>
      <c r="N283" s="348"/>
      <c r="O283" s="353">
        <f t="shared" ref="O283" si="94">$M$222</f>
        <v>50</v>
      </c>
      <c r="P283" s="354"/>
      <c r="Q283" s="354"/>
      <c r="R283" s="354"/>
      <c r="S283" s="354"/>
      <c r="T283" s="355"/>
      <c r="U283" s="359">
        <f t="shared" ref="U283" si="95">IF(AND(H283="○",AV283="●"),IF(K283=0,20,20+ROUNDDOWN((K283-1000)/1000,0)*20),0)</f>
        <v>60</v>
      </c>
      <c r="V283" s="359"/>
      <c r="W283" s="360"/>
      <c r="X283" s="365">
        <f t="shared" ref="X283" si="96">IF(AND(H283="○",AV283="●"),IF(O283&gt;=10,O283*0.2,0),0)</f>
        <v>10</v>
      </c>
      <c r="Y283" s="366"/>
      <c r="Z283" s="367"/>
      <c r="AA283" s="374">
        <f t="shared" ref="AA283" si="97">IF(AND(H283="○",AV283="●"),P285*2,0)</f>
        <v>40</v>
      </c>
      <c r="AB283" s="359"/>
      <c r="AC283" s="360"/>
      <c r="AD283" s="377">
        <f t="shared" ref="AD283" si="98">U283+X283+AA283</f>
        <v>110</v>
      </c>
      <c r="AE283" s="378"/>
      <c r="AF283" s="378"/>
      <c r="AG283" s="379"/>
      <c r="AH283" s="330">
        <v>1</v>
      </c>
      <c r="AI283" s="331"/>
      <c r="AJ283" s="332"/>
      <c r="AK283" s="336">
        <f t="shared" ref="AK283" si="99">IF(AH283=1,$AL$31,IF(AH283=2,$AL$49,IF(AH283=3,$AL$68,IF(AH283=4,$AL$86,IF(AH283=5,$AL$104,IF(AH283=6,$AL$123,IF(AH283=7,$AL$141,IF(AH283=8,$AL$160,IF(AH283=9,$AL$178,IF(AH283=10,$AL$196,0))))))))))</f>
        <v>0.16700000000000001</v>
      </c>
      <c r="AL283" s="337"/>
      <c r="AM283" s="338"/>
      <c r="AN283" s="341">
        <f t="shared" ref="AN283" si="100">IF(H283="○",ROUNDUP(AD283*AK283,1),0)</f>
        <v>18.400000000000002</v>
      </c>
      <c r="AO283" s="341"/>
      <c r="AP283" s="341"/>
      <c r="AQ283" s="341"/>
      <c r="AR283" s="342"/>
      <c r="AT283" s="31"/>
      <c r="AU283" s="193"/>
      <c r="AV283" s="193" t="str">
        <f t="shared" ref="AV283" si="101">IF(OR(H283="×",AV287="×"),"×","●")</f>
        <v>●</v>
      </c>
      <c r="AW283" s="285" t="str">
        <f>IF(AV283="●",IF(H283="定","-",H283),"-")</f>
        <v>○</v>
      </c>
      <c r="AX283" s="31"/>
      <c r="AY283" s="31"/>
      <c r="AZ283" s="31"/>
      <c r="BA283" s="31"/>
    </row>
    <row r="284" spans="2:53" ht="14.1" customHeight="1" x14ac:dyDescent="0.15">
      <c r="B284" s="395"/>
      <c r="C284" s="398"/>
      <c r="D284" s="401"/>
      <c r="E284" s="401"/>
      <c r="F284" s="395"/>
      <c r="G284" s="401"/>
      <c r="H284" s="406"/>
      <c r="I284" s="407"/>
      <c r="J284" s="408"/>
      <c r="K284" s="349"/>
      <c r="L284" s="350"/>
      <c r="M284" s="350"/>
      <c r="N284" s="350"/>
      <c r="O284" s="356"/>
      <c r="P284" s="357"/>
      <c r="Q284" s="357"/>
      <c r="R284" s="357"/>
      <c r="S284" s="357"/>
      <c r="T284" s="358"/>
      <c r="U284" s="361"/>
      <c r="V284" s="361"/>
      <c r="W284" s="362"/>
      <c r="X284" s="368"/>
      <c r="Y284" s="369"/>
      <c r="Z284" s="370"/>
      <c r="AA284" s="375"/>
      <c r="AB284" s="361"/>
      <c r="AC284" s="362"/>
      <c r="AD284" s="380"/>
      <c r="AE284" s="381"/>
      <c r="AF284" s="381"/>
      <c r="AG284" s="382"/>
      <c r="AH284" s="330"/>
      <c r="AI284" s="331"/>
      <c r="AJ284" s="332"/>
      <c r="AK284" s="339"/>
      <c r="AL284" s="339"/>
      <c r="AM284" s="340"/>
      <c r="AN284" s="343"/>
      <c r="AO284" s="343"/>
      <c r="AP284" s="343"/>
      <c r="AQ284" s="343"/>
      <c r="AR284" s="344"/>
      <c r="AT284" s="31"/>
      <c r="AU284" s="193"/>
      <c r="AV284" s="193"/>
      <c r="AW284" s="285"/>
      <c r="AX284" s="31"/>
      <c r="AY284" s="31"/>
      <c r="AZ284" s="31"/>
      <c r="BA284" s="31"/>
    </row>
    <row r="285" spans="2:53" ht="14.1" customHeight="1" x14ac:dyDescent="0.15">
      <c r="B285" s="395"/>
      <c r="C285" s="398"/>
      <c r="D285" s="401"/>
      <c r="E285" s="401"/>
      <c r="F285" s="395"/>
      <c r="G285" s="401"/>
      <c r="H285" s="406"/>
      <c r="I285" s="407"/>
      <c r="J285" s="408"/>
      <c r="K285" s="349"/>
      <c r="L285" s="350"/>
      <c r="M285" s="350"/>
      <c r="N285" s="350"/>
      <c r="O285" s="386"/>
      <c r="P285" s="388">
        <f t="shared" ref="P285" si="102">$M$224</f>
        <v>20</v>
      </c>
      <c r="Q285" s="389"/>
      <c r="R285" s="389"/>
      <c r="S285" s="389"/>
      <c r="T285" s="390"/>
      <c r="U285" s="361"/>
      <c r="V285" s="361"/>
      <c r="W285" s="362"/>
      <c r="X285" s="368"/>
      <c r="Y285" s="369"/>
      <c r="Z285" s="370"/>
      <c r="AA285" s="375"/>
      <c r="AB285" s="361"/>
      <c r="AC285" s="362"/>
      <c r="AD285" s="380"/>
      <c r="AE285" s="381"/>
      <c r="AF285" s="381"/>
      <c r="AG285" s="382"/>
      <c r="AH285" s="330"/>
      <c r="AI285" s="331"/>
      <c r="AJ285" s="332"/>
      <c r="AK285" s="339"/>
      <c r="AL285" s="339"/>
      <c r="AM285" s="340"/>
      <c r="AN285" s="343"/>
      <c r="AO285" s="343"/>
      <c r="AP285" s="343"/>
      <c r="AQ285" s="343"/>
      <c r="AR285" s="344"/>
      <c r="AT285" s="31"/>
      <c r="AU285" s="193"/>
      <c r="AV285" s="193"/>
      <c r="AW285" s="285"/>
      <c r="AX285" s="31"/>
      <c r="AY285" s="31"/>
      <c r="AZ285" s="31"/>
      <c r="BA285" s="31"/>
    </row>
    <row r="286" spans="2:53" ht="14.1" customHeight="1" x14ac:dyDescent="0.15">
      <c r="B286" s="396"/>
      <c r="C286" s="399"/>
      <c r="D286" s="402"/>
      <c r="E286" s="402"/>
      <c r="F286" s="396"/>
      <c r="G286" s="402"/>
      <c r="H286" s="409"/>
      <c r="I286" s="410"/>
      <c r="J286" s="411"/>
      <c r="K286" s="351"/>
      <c r="L286" s="352"/>
      <c r="M286" s="352"/>
      <c r="N286" s="352"/>
      <c r="O286" s="387"/>
      <c r="P286" s="391"/>
      <c r="Q286" s="392"/>
      <c r="R286" s="392"/>
      <c r="S286" s="392"/>
      <c r="T286" s="393"/>
      <c r="U286" s="363"/>
      <c r="V286" s="363"/>
      <c r="W286" s="364"/>
      <c r="X286" s="371"/>
      <c r="Y286" s="372"/>
      <c r="Z286" s="373"/>
      <c r="AA286" s="376"/>
      <c r="AB286" s="363"/>
      <c r="AC286" s="364"/>
      <c r="AD286" s="383"/>
      <c r="AE286" s="384"/>
      <c r="AF286" s="384"/>
      <c r="AG286" s="385"/>
      <c r="AH286" s="333"/>
      <c r="AI286" s="334"/>
      <c r="AJ286" s="335"/>
      <c r="AK286" s="339"/>
      <c r="AL286" s="339"/>
      <c r="AM286" s="340"/>
      <c r="AN286" s="345"/>
      <c r="AO286" s="345"/>
      <c r="AP286" s="345"/>
      <c r="AQ286" s="345"/>
      <c r="AR286" s="346"/>
      <c r="AT286" s="31"/>
      <c r="AU286" s="193"/>
      <c r="AV286" s="193"/>
      <c r="AW286" s="285"/>
      <c r="AX286" s="31"/>
      <c r="AY286" s="31"/>
      <c r="AZ286" s="31"/>
      <c r="BA286" s="31"/>
    </row>
    <row r="287" spans="2:53" ht="14.1" customHeight="1" x14ac:dyDescent="0.15">
      <c r="B287" s="394">
        <v>7</v>
      </c>
      <c r="C287" s="397" t="s">
        <v>102</v>
      </c>
      <c r="D287" s="400">
        <v>3</v>
      </c>
      <c r="E287" s="400" t="s">
        <v>103</v>
      </c>
      <c r="F287" s="394" t="s">
        <v>109</v>
      </c>
      <c r="G287" s="400"/>
      <c r="H287" s="403" t="s">
        <v>139</v>
      </c>
      <c r="I287" s="404"/>
      <c r="J287" s="405"/>
      <c r="K287" s="347">
        <f t="shared" ref="K287" si="103">$M$219</f>
        <v>3400</v>
      </c>
      <c r="L287" s="348"/>
      <c r="M287" s="348"/>
      <c r="N287" s="348"/>
      <c r="O287" s="353">
        <f t="shared" ref="O287" si="104">$M$222</f>
        <v>50</v>
      </c>
      <c r="P287" s="354"/>
      <c r="Q287" s="354"/>
      <c r="R287" s="354"/>
      <c r="S287" s="354"/>
      <c r="T287" s="355"/>
      <c r="U287" s="359">
        <f t="shared" ref="U287" si="105">IF(AND(H287="○",AV287="●"),IF(K287=0,20,20+ROUNDDOWN((K287-1000)/1000,0)*20),0)</f>
        <v>60</v>
      </c>
      <c r="V287" s="359"/>
      <c r="W287" s="360"/>
      <c r="X287" s="365">
        <f t="shared" ref="X287" si="106">IF(AND(H287="○",AV287="●"),IF(O287&gt;=10,O287*0.2,0),0)</f>
        <v>10</v>
      </c>
      <c r="Y287" s="366"/>
      <c r="Z287" s="367"/>
      <c r="AA287" s="374">
        <f t="shared" ref="AA287" si="107">IF(AND(H287="○",AV287="●"),P289*2,0)</f>
        <v>40</v>
      </c>
      <c r="AB287" s="359"/>
      <c r="AC287" s="360"/>
      <c r="AD287" s="377">
        <f t="shared" ref="AD287" si="108">U287+X287+AA287</f>
        <v>110</v>
      </c>
      <c r="AE287" s="378"/>
      <c r="AF287" s="378"/>
      <c r="AG287" s="379"/>
      <c r="AH287" s="412">
        <v>2</v>
      </c>
      <c r="AI287" s="413"/>
      <c r="AJ287" s="414"/>
      <c r="AK287" s="336">
        <f t="shared" ref="AK287" si="109">IF(AH287=1,$AL$31,IF(AH287=2,$AL$49,IF(AH287=3,$AL$68,IF(AH287=4,$AL$86,IF(AH287=5,$AL$104,IF(AH287=6,$AL$123,IF(AH287=7,$AL$141,IF(AH287=8,$AL$160,IF(AH287=9,$AL$178,IF(AH287=10,$AL$196,0))))))))))</f>
        <v>0.154</v>
      </c>
      <c r="AL287" s="337"/>
      <c r="AM287" s="338"/>
      <c r="AN287" s="341">
        <f t="shared" ref="AN287" si="110">IF(H287="○",ROUNDUP(AD287*AK287,1),0)</f>
        <v>17</v>
      </c>
      <c r="AO287" s="341"/>
      <c r="AP287" s="341"/>
      <c r="AQ287" s="341"/>
      <c r="AR287" s="342"/>
      <c r="AT287" s="31"/>
      <c r="AU287" s="193"/>
      <c r="AV287" s="193" t="str">
        <f t="shared" ref="AV287" si="111">IF(OR(H287="×",AV291="×"),"×","●")</f>
        <v>●</v>
      </c>
      <c r="AW287" s="285" t="str">
        <f>IF(AV287="●",IF(H287="定","-",H287),"-")</f>
        <v>○</v>
      </c>
      <c r="AX287" s="31"/>
      <c r="AY287" s="31"/>
      <c r="AZ287" s="31"/>
      <c r="BA287" s="31"/>
    </row>
    <row r="288" spans="2:53" ht="14.1" customHeight="1" x14ac:dyDescent="0.15">
      <c r="B288" s="395"/>
      <c r="C288" s="398"/>
      <c r="D288" s="401"/>
      <c r="E288" s="401"/>
      <c r="F288" s="395"/>
      <c r="G288" s="401"/>
      <c r="H288" s="406"/>
      <c r="I288" s="407"/>
      <c r="J288" s="408"/>
      <c r="K288" s="349"/>
      <c r="L288" s="350"/>
      <c r="M288" s="350"/>
      <c r="N288" s="350"/>
      <c r="O288" s="356"/>
      <c r="P288" s="357"/>
      <c r="Q288" s="357"/>
      <c r="R288" s="357"/>
      <c r="S288" s="357"/>
      <c r="T288" s="358"/>
      <c r="U288" s="361"/>
      <c r="V288" s="361"/>
      <c r="W288" s="362"/>
      <c r="X288" s="368"/>
      <c r="Y288" s="369"/>
      <c r="Z288" s="370"/>
      <c r="AA288" s="375"/>
      <c r="AB288" s="361"/>
      <c r="AC288" s="362"/>
      <c r="AD288" s="380"/>
      <c r="AE288" s="381"/>
      <c r="AF288" s="381"/>
      <c r="AG288" s="382"/>
      <c r="AH288" s="412"/>
      <c r="AI288" s="413"/>
      <c r="AJ288" s="414"/>
      <c r="AK288" s="339"/>
      <c r="AL288" s="339"/>
      <c r="AM288" s="340"/>
      <c r="AN288" s="343"/>
      <c r="AO288" s="343"/>
      <c r="AP288" s="343"/>
      <c r="AQ288" s="343"/>
      <c r="AR288" s="344"/>
      <c r="AT288" s="31"/>
      <c r="AU288" s="193"/>
      <c r="AV288" s="193"/>
      <c r="AW288" s="285"/>
      <c r="AX288" s="31"/>
      <c r="AY288" s="31"/>
      <c r="AZ288" s="31"/>
      <c r="BA288" s="31"/>
    </row>
    <row r="289" spans="2:53" ht="14.1" customHeight="1" x14ac:dyDescent="0.15">
      <c r="B289" s="395"/>
      <c r="C289" s="398"/>
      <c r="D289" s="401"/>
      <c r="E289" s="401"/>
      <c r="F289" s="395"/>
      <c r="G289" s="401"/>
      <c r="H289" s="406"/>
      <c r="I289" s="407"/>
      <c r="J289" s="408"/>
      <c r="K289" s="349"/>
      <c r="L289" s="350"/>
      <c r="M289" s="350"/>
      <c r="N289" s="350"/>
      <c r="O289" s="386"/>
      <c r="P289" s="388">
        <f t="shared" ref="P289" si="112">$M$224</f>
        <v>20</v>
      </c>
      <c r="Q289" s="389"/>
      <c r="R289" s="389"/>
      <c r="S289" s="389"/>
      <c r="T289" s="390"/>
      <c r="U289" s="361"/>
      <c r="V289" s="361"/>
      <c r="W289" s="362"/>
      <c r="X289" s="368"/>
      <c r="Y289" s="369"/>
      <c r="Z289" s="370"/>
      <c r="AA289" s="375"/>
      <c r="AB289" s="361"/>
      <c r="AC289" s="362"/>
      <c r="AD289" s="380"/>
      <c r="AE289" s="381"/>
      <c r="AF289" s="381"/>
      <c r="AG289" s="382"/>
      <c r="AH289" s="412"/>
      <c r="AI289" s="413"/>
      <c r="AJ289" s="414"/>
      <c r="AK289" s="339"/>
      <c r="AL289" s="339"/>
      <c r="AM289" s="340"/>
      <c r="AN289" s="343"/>
      <c r="AO289" s="343"/>
      <c r="AP289" s="343"/>
      <c r="AQ289" s="343"/>
      <c r="AR289" s="344"/>
      <c r="AT289" s="31"/>
      <c r="AU289" s="193"/>
      <c r="AV289" s="193"/>
      <c r="AW289" s="285"/>
      <c r="AX289" s="31"/>
      <c r="AY289" s="31"/>
      <c r="AZ289" s="31"/>
      <c r="BA289" s="31"/>
    </row>
    <row r="290" spans="2:53" ht="14.1" customHeight="1" x14ac:dyDescent="0.15">
      <c r="B290" s="396"/>
      <c r="C290" s="399"/>
      <c r="D290" s="402"/>
      <c r="E290" s="402"/>
      <c r="F290" s="396"/>
      <c r="G290" s="402"/>
      <c r="H290" s="409"/>
      <c r="I290" s="410"/>
      <c r="J290" s="411"/>
      <c r="K290" s="351"/>
      <c r="L290" s="352"/>
      <c r="M290" s="352"/>
      <c r="N290" s="352"/>
      <c r="O290" s="387"/>
      <c r="P290" s="391"/>
      <c r="Q290" s="392"/>
      <c r="R290" s="392"/>
      <c r="S290" s="392"/>
      <c r="T290" s="393"/>
      <c r="U290" s="363"/>
      <c r="V290" s="363"/>
      <c r="W290" s="364"/>
      <c r="X290" s="371"/>
      <c r="Y290" s="372"/>
      <c r="Z290" s="373"/>
      <c r="AA290" s="376"/>
      <c r="AB290" s="363"/>
      <c r="AC290" s="364"/>
      <c r="AD290" s="383"/>
      <c r="AE290" s="384"/>
      <c r="AF290" s="384"/>
      <c r="AG290" s="385"/>
      <c r="AH290" s="415"/>
      <c r="AI290" s="416"/>
      <c r="AJ290" s="417"/>
      <c r="AK290" s="339"/>
      <c r="AL290" s="339"/>
      <c r="AM290" s="340"/>
      <c r="AN290" s="345"/>
      <c r="AO290" s="345"/>
      <c r="AP290" s="345"/>
      <c r="AQ290" s="345"/>
      <c r="AR290" s="346"/>
      <c r="AT290" s="31"/>
      <c r="AU290" s="193"/>
      <c r="AV290" s="193"/>
      <c r="AW290" s="285"/>
      <c r="AX290" s="31"/>
      <c r="AY290" s="31"/>
      <c r="AZ290" s="31"/>
      <c r="BA290" s="31"/>
    </row>
    <row r="291" spans="2:53" ht="14.1" customHeight="1" x14ac:dyDescent="0.15">
      <c r="B291" s="394">
        <v>7</v>
      </c>
      <c r="C291" s="397" t="s">
        <v>102</v>
      </c>
      <c r="D291" s="400">
        <v>4</v>
      </c>
      <c r="E291" s="400" t="s">
        <v>103</v>
      </c>
      <c r="F291" s="394" t="s">
        <v>110</v>
      </c>
      <c r="G291" s="400"/>
      <c r="H291" s="403" t="s">
        <v>139</v>
      </c>
      <c r="I291" s="404"/>
      <c r="J291" s="405"/>
      <c r="K291" s="347">
        <f t="shared" ref="K291" si="113">$M$219</f>
        <v>3400</v>
      </c>
      <c r="L291" s="348"/>
      <c r="M291" s="348"/>
      <c r="N291" s="348"/>
      <c r="O291" s="353">
        <f t="shared" ref="O291" si="114">$M$222</f>
        <v>50</v>
      </c>
      <c r="P291" s="354"/>
      <c r="Q291" s="354"/>
      <c r="R291" s="354"/>
      <c r="S291" s="354"/>
      <c r="T291" s="355"/>
      <c r="U291" s="359">
        <f t="shared" ref="U291" si="115">IF(AND(H291="○",AV291="●"),IF(K291=0,20,20+ROUNDDOWN((K291-1000)/1000,0)*20),0)</f>
        <v>60</v>
      </c>
      <c r="V291" s="359"/>
      <c r="W291" s="360"/>
      <c r="X291" s="365">
        <f t="shared" ref="X291" si="116">IF(AND(H291="○",AV291="●"),IF(O291&gt;=10,O291*0.2,0),0)</f>
        <v>10</v>
      </c>
      <c r="Y291" s="366"/>
      <c r="Z291" s="367"/>
      <c r="AA291" s="374">
        <f t="shared" ref="AA291" si="117">IF(AND(H291="○",AV291="●"),P293*2,0)</f>
        <v>40</v>
      </c>
      <c r="AB291" s="359"/>
      <c r="AC291" s="360"/>
      <c r="AD291" s="377">
        <f t="shared" ref="AD291" si="118">U291+X291+AA291</f>
        <v>110</v>
      </c>
      <c r="AE291" s="378"/>
      <c r="AF291" s="378"/>
      <c r="AG291" s="379"/>
      <c r="AH291" s="330">
        <v>1</v>
      </c>
      <c r="AI291" s="331"/>
      <c r="AJ291" s="332"/>
      <c r="AK291" s="336">
        <f t="shared" ref="AK291" si="119">IF(AH291=1,$AL$31,IF(AH291=2,$AL$49,IF(AH291=3,$AL$68,IF(AH291=4,$AL$86,IF(AH291=5,$AL$104,IF(AH291=6,$AL$123,IF(AH291=7,$AL$141,IF(AH291=8,$AL$160,IF(AH291=9,$AL$178,IF(AH291=10,$AL$196,0))))))))))</f>
        <v>0.16700000000000001</v>
      </c>
      <c r="AL291" s="337"/>
      <c r="AM291" s="338"/>
      <c r="AN291" s="341">
        <f t="shared" ref="AN291" si="120">IF(H291="○",ROUNDUP(AD291*AK291,1),0)</f>
        <v>18.400000000000002</v>
      </c>
      <c r="AO291" s="341"/>
      <c r="AP291" s="341"/>
      <c r="AQ291" s="341"/>
      <c r="AR291" s="342"/>
      <c r="AT291" s="31"/>
      <c r="AU291" s="193"/>
      <c r="AV291" s="193" t="str">
        <f t="shared" ref="AV291" si="121">IF(OR(H291="×",AV295="×"),"×","●")</f>
        <v>●</v>
      </c>
      <c r="AW291" s="285" t="str">
        <f>IF(AV291="●",IF(H291="定","-",H291),"-")</f>
        <v>○</v>
      </c>
      <c r="AX291" s="31"/>
      <c r="AY291" s="31"/>
      <c r="AZ291" s="31"/>
      <c r="BA291" s="31"/>
    </row>
    <row r="292" spans="2:53" ht="14.1" customHeight="1" x14ac:dyDescent="0.15">
      <c r="B292" s="395"/>
      <c r="C292" s="398"/>
      <c r="D292" s="401"/>
      <c r="E292" s="401"/>
      <c r="F292" s="395"/>
      <c r="G292" s="401"/>
      <c r="H292" s="406"/>
      <c r="I292" s="407"/>
      <c r="J292" s="408"/>
      <c r="K292" s="349"/>
      <c r="L292" s="350"/>
      <c r="M292" s="350"/>
      <c r="N292" s="350"/>
      <c r="O292" s="356"/>
      <c r="P292" s="357"/>
      <c r="Q292" s="357"/>
      <c r="R292" s="357"/>
      <c r="S292" s="357"/>
      <c r="T292" s="358"/>
      <c r="U292" s="361"/>
      <c r="V292" s="361"/>
      <c r="W292" s="362"/>
      <c r="X292" s="368"/>
      <c r="Y292" s="369"/>
      <c r="Z292" s="370"/>
      <c r="AA292" s="375"/>
      <c r="AB292" s="361"/>
      <c r="AC292" s="362"/>
      <c r="AD292" s="380"/>
      <c r="AE292" s="381"/>
      <c r="AF292" s="381"/>
      <c r="AG292" s="382"/>
      <c r="AH292" s="330"/>
      <c r="AI292" s="331"/>
      <c r="AJ292" s="332"/>
      <c r="AK292" s="339"/>
      <c r="AL292" s="339"/>
      <c r="AM292" s="340"/>
      <c r="AN292" s="343"/>
      <c r="AO292" s="343"/>
      <c r="AP292" s="343"/>
      <c r="AQ292" s="343"/>
      <c r="AR292" s="344"/>
      <c r="AT292" s="31"/>
      <c r="AU292" s="193"/>
      <c r="AV292" s="193"/>
      <c r="AW292" s="285"/>
      <c r="AX292" s="31"/>
      <c r="AY292" s="31"/>
      <c r="AZ292" s="31"/>
      <c r="BA292" s="31"/>
    </row>
    <row r="293" spans="2:53" ht="14.1" customHeight="1" x14ac:dyDescent="0.15">
      <c r="B293" s="395"/>
      <c r="C293" s="398"/>
      <c r="D293" s="401"/>
      <c r="E293" s="401"/>
      <c r="F293" s="395"/>
      <c r="G293" s="401"/>
      <c r="H293" s="406"/>
      <c r="I293" s="407"/>
      <c r="J293" s="408"/>
      <c r="K293" s="349"/>
      <c r="L293" s="350"/>
      <c r="M293" s="350"/>
      <c r="N293" s="350"/>
      <c r="O293" s="386"/>
      <c r="P293" s="388">
        <f t="shared" ref="P293" si="122">$M$224</f>
        <v>20</v>
      </c>
      <c r="Q293" s="389"/>
      <c r="R293" s="389"/>
      <c r="S293" s="389"/>
      <c r="T293" s="390"/>
      <c r="U293" s="361"/>
      <c r="V293" s="361"/>
      <c r="W293" s="362"/>
      <c r="X293" s="368"/>
      <c r="Y293" s="369"/>
      <c r="Z293" s="370"/>
      <c r="AA293" s="375"/>
      <c r="AB293" s="361"/>
      <c r="AC293" s="362"/>
      <c r="AD293" s="380"/>
      <c r="AE293" s="381"/>
      <c r="AF293" s="381"/>
      <c r="AG293" s="382"/>
      <c r="AH293" s="330"/>
      <c r="AI293" s="331"/>
      <c r="AJ293" s="332"/>
      <c r="AK293" s="339"/>
      <c r="AL293" s="339"/>
      <c r="AM293" s="340"/>
      <c r="AN293" s="343"/>
      <c r="AO293" s="343"/>
      <c r="AP293" s="343"/>
      <c r="AQ293" s="343"/>
      <c r="AR293" s="344"/>
      <c r="AT293" s="31"/>
      <c r="AU293" s="193"/>
      <c r="AV293" s="193"/>
      <c r="AW293" s="285"/>
      <c r="AX293" s="31"/>
      <c r="AY293" s="31"/>
      <c r="AZ293" s="31"/>
      <c r="BA293" s="31"/>
    </row>
    <row r="294" spans="2:53" ht="14.1" customHeight="1" x14ac:dyDescent="0.15">
      <c r="B294" s="396"/>
      <c r="C294" s="399"/>
      <c r="D294" s="402"/>
      <c r="E294" s="402"/>
      <c r="F294" s="396"/>
      <c r="G294" s="402"/>
      <c r="H294" s="409"/>
      <c r="I294" s="410"/>
      <c r="J294" s="411"/>
      <c r="K294" s="351"/>
      <c r="L294" s="352"/>
      <c r="M294" s="352"/>
      <c r="N294" s="352"/>
      <c r="O294" s="387"/>
      <c r="P294" s="391"/>
      <c r="Q294" s="392"/>
      <c r="R294" s="392"/>
      <c r="S294" s="392"/>
      <c r="T294" s="393"/>
      <c r="U294" s="363"/>
      <c r="V294" s="363"/>
      <c r="W294" s="364"/>
      <c r="X294" s="371"/>
      <c r="Y294" s="372"/>
      <c r="Z294" s="373"/>
      <c r="AA294" s="376"/>
      <c r="AB294" s="363"/>
      <c r="AC294" s="364"/>
      <c r="AD294" s="383"/>
      <c r="AE294" s="384"/>
      <c r="AF294" s="384"/>
      <c r="AG294" s="385"/>
      <c r="AH294" s="333"/>
      <c r="AI294" s="334"/>
      <c r="AJ294" s="335"/>
      <c r="AK294" s="339"/>
      <c r="AL294" s="339"/>
      <c r="AM294" s="340"/>
      <c r="AN294" s="345"/>
      <c r="AO294" s="345"/>
      <c r="AP294" s="345"/>
      <c r="AQ294" s="345"/>
      <c r="AR294" s="346"/>
      <c r="AT294" s="31"/>
      <c r="AU294" s="193"/>
      <c r="AV294" s="193"/>
      <c r="AW294" s="285"/>
      <c r="AX294" s="31"/>
      <c r="AY294" s="31"/>
      <c r="AZ294" s="31"/>
      <c r="BA294" s="31"/>
    </row>
    <row r="295" spans="2:53" ht="14.1" customHeight="1" x14ac:dyDescent="0.15">
      <c r="B295" s="394">
        <v>7</v>
      </c>
      <c r="C295" s="397" t="s">
        <v>102</v>
      </c>
      <c r="D295" s="400">
        <v>5</v>
      </c>
      <c r="E295" s="400" t="s">
        <v>103</v>
      </c>
      <c r="F295" s="394" t="s">
        <v>111</v>
      </c>
      <c r="G295" s="400"/>
      <c r="H295" s="403" t="s">
        <v>139</v>
      </c>
      <c r="I295" s="404"/>
      <c r="J295" s="405"/>
      <c r="K295" s="347">
        <f t="shared" ref="K295" si="123">$M$219</f>
        <v>3400</v>
      </c>
      <c r="L295" s="348"/>
      <c r="M295" s="348"/>
      <c r="N295" s="348"/>
      <c r="O295" s="353">
        <f t="shared" ref="O295" si="124">$M$222</f>
        <v>50</v>
      </c>
      <c r="P295" s="354"/>
      <c r="Q295" s="354"/>
      <c r="R295" s="354"/>
      <c r="S295" s="354"/>
      <c r="T295" s="355"/>
      <c r="U295" s="359">
        <f t="shared" ref="U295" si="125">IF(AND(H295="○",AV295="●"),IF(K295=0,20,20+ROUNDDOWN((K295-1000)/1000,0)*20),0)</f>
        <v>60</v>
      </c>
      <c r="V295" s="359"/>
      <c r="W295" s="360"/>
      <c r="X295" s="365">
        <f t="shared" ref="X295" si="126">IF(AND(H295="○",AV295="●"),IF(O295&gt;=10,O295*0.2,0),0)</f>
        <v>10</v>
      </c>
      <c r="Y295" s="366"/>
      <c r="Z295" s="367"/>
      <c r="AA295" s="374">
        <f t="shared" ref="AA295" si="127">IF(AND(H295="○",AV295="●"),P297*2,0)</f>
        <v>40</v>
      </c>
      <c r="AB295" s="359"/>
      <c r="AC295" s="360"/>
      <c r="AD295" s="377">
        <f t="shared" ref="AD295" si="128">U295+X295+AA295</f>
        <v>110</v>
      </c>
      <c r="AE295" s="378"/>
      <c r="AF295" s="378"/>
      <c r="AG295" s="379"/>
      <c r="AH295" s="330">
        <v>1</v>
      </c>
      <c r="AI295" s="331"/>
      <c r="AJ295" s="332"/>
      <c r="AK295" s="336">
        <f t="shared" ref="AK295" si="129">IF(AH295=1,$AL$31,IF(AH295=2,$AL$49,IF(AH295=3,$AL$68,IF(AH295=4,$AL$86,IF(AH295=5,$AL$104,IF(AH295=6,$AL$123,IF(AH295=7,$AL$141,IF(AH295=8,$AL$160,IF(AH295=9,$AL$178,IF(AH295=10,$AL$196,0))))))))))</f>
        <v>0.16700000000000001</v>
      </c>
      <c r="AL295" s="337"/>
      <c r="AM295" s="338"/>
      <c r="AN295" s="341">
        <f t="shared" ref="AN295" si="130">IF(H295="○",ROUNDUP(AD295*AK295,1),0)</f>
        <v>18.400000000000002</v>
      </c>
      <c r="AO295" s="341"/>
      <c r="AP295" s="341"/>
      <c r="AQ295" s="341"/>
      <c r="AR295" s="342"/>
      <c r="AT295" s="31"/>
      <c r="AU295" s="193"/>
      <c r="AV295" s="193" t="str">
        <f t="shared" ref="AV295" si="131">IF(OR(H295="×",AV299="×"),"×","●")</f>
        <v>●</v>
      </c>
      <c r="AW295" s="285" t="str">
        <f>IF(AV295="●",IF(H295="定","-",H295),"-")</f>
        <v>○</v>
      </c>
      <c r="AX295" s="31"/>
      <c r="AY295" s="31"/>
      <c r="AZ295" s="31"/>
      <c r="BA295" s="31"/>
    </row>
    <row r="296" spans="2:53" ht="14.1" customHeight="1" x14ac:dyDescent="0.15">
      <c r="B296" s="395"/>
      <c r="C296" s="398"/>
      <c r="D296" s="401"/>
      <c r="E296" s="401"/>
      <c r="F296" s="395"/>
      <c r="G296" s="401"/>
      <c r="H296" s="406"/>
      <c r="I296" s="407"/>
      <c r="J296" s="408"/>
      <c r="K296" s="349"/>
      <c r="L296" s="350"/>
      <c r="M296" s="350"/>
      <c r="N296" s="350"/>
      <c r="O296" s="356"/>
      <c r="P296" s="357"/>
      <c r="Q296" s="357"/>
      <c r="R296" s="357"/>
      <c r="S296" s="357"/>
      <c r="T296" s="358"/>
      <c r="U296" s="361"/>
      <c r="V296" s="361"/>
      <c r="W296" s="362"/>
      <c r="X296" s="368"/>
      <c r="Y296" s="369"/>
      <c r="Z296" s="370"/>
      <c r="AA296" s="375"/>
      <c r="AB296" s="361"/>
      <c r="AC296" s="362"/>
      <c r="AD296" s="380"/>
      <c r="AE296" s="381"/>
      <c r="AF296" s="381"/>
      <c r="AG296" s="382"/>
      <c r="AH296" s="330"/>
      <c r="AI296" s="331"/>
      <c r="AJ296" s="332"/>
      <c r="AK296" s="339"/>
      <c r="AL296" s="339"/>
      <c r="AM296" s="340"/>
      <c r="AN296" s="343"/>
      <c r="AO296" s="343"/>
      <c r="AP296" s="343"/>
      <c r="AQ296" s="343"/>
      <c r="AR296" s="344"/>
      <c r="AT296" s="31"/>
      <c r="AU296" s="193"/>
      <c r="AV296" s="193"/>
      <c r="AW296" s="285"/>
      <c r="AX296" s="31"/>
      <c r="AY296" s="31"/>
      <c r="AZ296" s="31"/>
      <c r="BA296" s="31"/>
    </row>
    <row r="297" spans="2:53" ht="14.1" customHeight="1" x14ac:dyDescent="0.15">
      <c r="B297" s="395"/>
      <c r="C297" s="398"/>
      <c r="D297" s="401"/>
      <c r="E297" s="401"/>
      <c r="F297" s="395"/>
      <c r="G297" s="401"/>
      <c r="H297" s="406"/>
      <c r="I297" s="407"/>
      <c r="J297" s="408"/>
      <c r="K297" s="349"/>
      <c r="L297" s="350"/>
      <c r="M297" s="350"/>
      <c r="N297" s="350"/>
      <c r="O297" s="386"/>
      <c r="P297" s="388">
        <f t="shared" ref="P297" si="132">$M$224</f>
        <v>20</v>
      </c>
      <c r="Q297" s="389"/>
      <c r="R297" s="389"/>
      <c r="S297" s="389"/>
      <c r="T297" s="390"/>
      <c r="U297" s="361"/>
      <c r="V297" s="361"/>
      <c r="W297" s="362"/>
      <c r="X297" s="368"/>
      <c r="Y297" s="369"/>
      <c r="Z297" s="370"/>
      <c r="AA297" s="375"/>
      <c r="AB297" s="361"/>
      <c r="AC297" s="362"/>
      <c r="AD297" s="380"/>
      <c r="AE297" s="381"/>
      <c r="AF297" s="381"/>
      <c r="AG297" s="382"/>
      <c r="AH297" s="330"/>
      <c r="AI297" s="331"/>
      <c r="AJ297" s="332"/>
      <c r="AK297" s="339"/>
      <c r="AL297" s="339"/>
      <c r="AM297" s="340"/>
      <c r="AN297" s="343"/>
      <c r="AO297" s="343"/>
      <c r="AP297" s="343"/>
      <c r="AQ297" s="343"/>
      <c r="AR297" s="344"/>
      <c r="AT297" s="31"/>
      <c r="AU297" s="193"/>
      <c r="AV297" s="193"/>
      <c r="AW297" s="285"/>
      <c r="AX297" s="31"/>
      <c r="AY297" s="31"/>
      <c r="AZ297" s="31"/>
      <c r="BA297" s="31"/>
    </row>
    <row r="298" spans="2:53" ht="14.1" customHeight="1" x14ac:dyDescent="0.15">
      <c r="B298" s="396"/>
      <c r="C298" s="399"/>
      <c r="D298" s="402"/>
      <c r="E298" s="402"/>
      <c r="F298" s="396"/>
      <c r="G298" s="402"/>
      <c r="H298" s="409"/>
      <c r="I298" s="410"/>
      <c r="J298" s="411"/>
      <c r="K298" s="351"/>
      <c r="L298" s="352"/>
      <c r="M298" s="352"/>
      <c r="N298" s="352"/>
      <c r="O298" s="387"/>
      <c r="P298" s="391"/>
      <c r="Q298" s="392"/>
      <c r="R298" s="392"/>
      <c r="S298" s="392"/>
      <c r="T298" s="393"/>
      <c r="U298" s="363"/>
      <c r="V298" s="363"/>
      <c r="W298" s="364"/>
      <c r="X298" s="371"/>
      <c r="Y298" s="372"/>
      <c r="Z298" s="373"/>
      <c r="AA298" s="376"/>
      <c r="AB298" s="363"/>
      <c r="AC298" s="364"/>
      <c r="AD298" s="383"/>
      <c r="AE298" s="384"/>
      <c r="AF298" s="384"/>
      <c r="AG298" s="385"/>
      <c r="AH298" s="333"/>
      <c r="AI298" s="334"/>
      <c r="AJ298" s="335"/>
      <c r="AK298" s="339"/>
      <c r="AL298" s="339"/>
      <c r="AM298" s="340"/>
      <c r="AN298" s="345"/>
      <c r="AO298" s="345"/>
      <c r="AP298" s="345"/>
      <c r="AQ298" s="345"/>
      <c r="AR298" s="346"/>
      <c r="AT298" s="31"/>
      <c r="AU298" s="193"/>
      <c r="AV298" s="193"/>
      <c r="AW298" s="285"/>
      <c r="AX298" s="31"/>
      <c r="AY298" s="31"/>
      <c r="AZ298" s="31"/>
      <c r="BA298" s="31"/>
    </row>
    <row r="299" spans="2:53" ht="14.1" customHeight="1" x14ac:dyDescent="0.15">
      <c r="B299" s="394">
        <v>7</v>
      </c>
      <c r="C299" s="397" t="s">
        <v>102</v>
      </c>
      <c r="D299" s="400">
        <v>6</v>
      </c>
      <c r="E299" s="400" t="s">
        <v>103</v>
      </c>
      <c r="F299" s="394" t="s">
        <v>112</v>
      </c>
      <c r="G299" s="400"/>
      <c r="H299" s="403" t="s">
        <v>139</v>
      </c>
      <c r="I299" s="404"/>
      <c r="J299" s="405"/>
      <c r="K299" s="347">
        <f t="shared" ref="K299" si="133">$M$219</f>
        <v>3400</v>
      </c>
      <c r="L299" s="348"/>
      <c r="M299" s="348"/>
      <c r="N299" s="348"/>
      <c r="O299" s="353">
        <f t="shared" ref="O299" si="134">$M$222</f>
        <v>50</v>
      </c>
      <c r="P299" s="354"/>
      <c r="Q299" s="354"/>
      <c r="R299" s="354"/>
      <c r="S299" s="354"/>
      <c r="T299" s="355"/>
      <c r="U299" s="359">
        <f t="shared" ref="U299" si="135">IF(AND(H299="○",AV299="●"),IF(K299=0,20,20+ROUNDDOWN((K299-1000)/1000,0)*20),0)</f>
        <v>60</v>
      </c>
      <c r="V299" s="359"/>
      <c r="W299" s="360"/>
      <c r="X299" s="365">
        <f t="shared" ref="X299" si="136">IF(AND(H299="○",AV299="●"),IF(O299&gt;=10,O299*0.2,0),0)</f>
        <v>10</v>
      </c>
      <c r="Y299" s="366"/>
      <c r="Z299" s="367"/>
      <c r="AA299" s="374">
        <f t="shared" ref="AA299" si="137">IF(AND(H299="○",AV299="●"),P301*2,0)</f>
        <v>40</v>
      </c>
      <c r="AB299" s="359"/>
      <c r="AC299" s="360"/>
      <c r="AD299" s="377">
        <f t="shared" ref="AD299" si="138">U299+X299+AA299</f>
        <v>110</v>
      </c>
      <c r="AE299" s="378"/>
      <c r="AF299" s="378"/>
      <c r="AG299" s="379"/>
      <c r="AH299" s="330">
        <v>1</v>
      </c>
      <c r="AI299" s="331"/>
      <c r="AJ299" s="332"/>
      <c r="AK299" s="336">
        <f t="shared" ref="AK299" si="139">IF(AH299=1,$AL$31,IF(AH299=2,$AL$49,IF(AH299=3,$AL$68,IF(AH299=4,$AL$86,IF(AH299=5,$AL$104,IF(AH299=6,$AL$123,IF(AH299=7,$AL$141,IF(AH299=8,$AL$160,IF(AH299=9,$AL$178,IF(AH299=10,$AL$196,0))))))))))</f>
        <v>0.16700000000000001</v>
      </c>
      <c r="AL299" s="337"/>
      <c r="AM299" s="338"/>
      <c r="AN299" s="341">
        <f t="shared" ref="AN299" si="140">IF(H299="○",ROUNDUP(AD299*AK299,1),0)</f>
        <v>18.400000000000002</v>
      </c>
      <c r="AO299" s="341"/>
      <c r="AP299" s="341"/>
      <c r="AQ299" s="341"/>
      <c r="AR299" s="342"/>
      <c r="AT299" s="31"/>
      <c r="AU299" s="193"/>
      <c r="AV299" s="193" t="str">
        <f t="shared" ref="AV299" si="141">IF(OR(H299="×",AV303="×"),"×","●")</f>
        <v>●</v>
      </c>
      <c r="AW299" s="285" t="str">
        <f>IF(AV299="●",IF(H299="定","-",H299),"-")</f>
        <v>○</v>
      </c>
      <c r="AX299" s="31"/>
      <c r="AY299" s="31"/>
      <c r="AZ299" s="31"/>
      <c r="BA299" s="31"/>
    </row>
    <row r="300" spans="2:53" ht="14.1" customHeight="1" x14ac:dyDescent="0.15">
      <c r="B300" s="395"/>
      <c r="C300" s="398"/>
      <c r="D300" s="401"/>
      <c r="E300" s="401"/>
      <c r="F300" s="395"/>
      <c r="G300" s="401"/>
      <c r="H300" s="406"/>
      <c r="I300" s="407"/>
      <c r="J300" s="408"/>
      <c r="K300" s="349"/>
      <c r="L300" s="350"/>
      <c r="M300" s="350"/>
      <c r="N300" s="350"/>
      <c r="O300" s="356"/>
      <c r="P300" s="357"/>
      <c r="Q300" s="357"/>
      <c r="R300" s="357"/>
      <c r="S300" s="357"/>
      <c r="T300" s="358"/>
      <c r="U300" s="361"/>
      <c r="V300" s="361"/>
      <c r="W300" s="362"/>
      <c r="X300" s="368"/>
      <c r="Y300" s="369"/>
      <c r="Z300" s="370"/>
      <c r="AA300" s="375"/>
      <c r="AB300" s="361"/>
      <c r="AC300" s="362"/>
      <c r="AD300" s="380"/>
      <c r="AE300" s="381"/>
      <c r="AF300" s="381"/>
      <c r="AG300" s="382"/>
      <c r="AH300" s="330"/>
      <c r="AI300" s="331"/>
      <c r="AJ300" s="332"/>
      <c r="AK300" s="339"/>
      <c r="AL300" s="339"/>
      <c r="AM300" s="340"/>
      <c r="AN300" s="343"/>
      <c r="AO300" s="343"/>
      <c r="AP300" s="343"/>
      <c r="AQ300" s="343"/>
      <c r="AR300" s="344"/>
      <c r="AT300" s="31"/>
      <c r="AU300" s="193"/>
      <c r="AV300" s="193"/>
      <c r="AW300" s="285"/>
      <c r="AX300" s="31"/>
      <c r="AY300" s="31"/>
      <c r="AZ300" s="31"/>
      <c r="BA300" s="31"/>
    </row>
    <row r="301" spans="2:53" ht="14.1" customHeight="1" x14ac:dyDescent="0.15">
      <c r="B301" s="395"/>
      <c r="C301" s="398"/>
      <c r="D301" s="401"/>
      <c r="E301" s="401"/>
      <c r="F301" s="395"/>
      <c r="G301" s="401"/>
      <c r="H301" s="406"/>
      <c r="I301" s="407"/>
      <c r="J301" s="408"/>
      <c r="K301" s="349"/>
      <c r="L301" s="350"/>
      <c r="M301" s="350"/>
      <c r="N301" s="350"/>
      <c r="O301" s="386"/>
      <c r="P301" s="388">
        <f t="shared" ref="P301" si="142">$M$224</f>
        <v>20</v>
      </c>
      <c r="Q301" s="389"/>
      <c r="R301" s="389"/>
      <c r="S301" s="389"/>
      <c r="T301" s="390"/>
      <c r="U301" s="361"/>
      <c r="V301" s="361"/>
      <c r="W301" s="362"/>
      <c r="X301" s="368"/>
      <c r="Y301" s="369"/>
      <c r="Z301" s="370"/>
      <c r="AA301" s="375"/>
      <c r="AB301" s="361"/>
      <c r="AC301" s="362"/>
      <c r="AD301" s="380"/>
      <c r="AE301" s="381"/>
      <c r="AF301" s="381"/>
      <c r="AG301" s="382"/>
      <c r="AH301" s="330"/>
      <c r="AI301" s="331"/>
      <c r="AJ301" s="332"/>
      <c r="AK301" s="339"/>
      <c r="AL301" s="339"/>
      <c r="AM301" s="340"/>
      <c r="AN301" s="343"/>
      <c r="AO301" s="343"/>
      <c r="AP301" s="343"/>
      <c r="AQ301" s="343"/>
      <c r="AR301" s="344"/>
      <c r="AT301" s="31"/>
      <c r="AU301" s="193"/>
      <c r="AV301" s="193"/>
      <c r="AW301" s="285"/>
      <c r="AX301" s="31"/>
      <c r="AY301" s="31"/>
      <c r="AZ301" s="31"/>
      <c r="BA301" s="31"/>
    </row>
    <row r="302" spans="2:53" ht="14.1" customHeight="1" x14ac:dyDescent="0.15">
      <c r="B302" s="396"/>
      <c r="C302" s="399"/>
      <c r="D302" s="402"/>
      <c r="E302" s="402"/>
      <c r="F302" s="396"/>
      <c r="G302" s="402"/>
      <c r="H302" s="409"/>
      <c r="I302" s="410"/>
      <c r="J302" s="411"/>
      <c r="K302" s="351"/>
      <c r="L302" s="352"/>
      <c r="M302" s="352"/>
      <c r="N302" s="352"/>
      <c r="O302" s="387"/>
      <c r="P302" s="391"/>
      <c r="Q302" s="392"/>
      <c r="R302" s="392"/>
      <c r="S302" s="392"/>
      <c r="T302" s="393"/>
      <c r="U302" s="363"/>
      <c r="V302" s="363"/>
      <c r="W302" s="364"/>
      <c r="X302" s="371"/>
      <c r="Y302" s="372"/>
      <c r="Z302" s="373"/>
      <c r="AA302" s="376"/>
      <c r="AB302" s="363"/>
      <c r="AC302" s="364"/>
      <c r="AD302" s="383"/>
      <c r="AE302" s="384"/>
      <c r="AF302" s="384"/>
      <c r="AG302" s="385"/>
      <c r="AH302" s="333"/>
      <c r="AI302" s="334"/>
      <c r="AJ302" s="335"/>
      <c r="AK302" s="339"/>
      <c r="AL302" s="339"/>
      <c r="AM302" s="340"/>
      <c r="AN302" s="345"/>
      <c r="AO302" s="345"/>
      <c r="AP302" s="345"/>
      <c r="AQ302" s="345"/>
      <c r="AR302" s="346"/>
      <c r="AT302" s="31"/>
      <c r="AU302" s="193"/>
      <c r="AV302" s="193"/>
      <c r="AW302" s="285"/>
      <c r="AX302" s="31"/>
      <c r="AY302" s="31"/>
      <c r="AZ302" s="31"/>
      <c r="BA302" s="31"/>
    </row>
    <row r="303" spans="2:53" ht="14.1" customHeight="1" x14ac:dyDescent="0.15">
      <c r="B303" s="394">
        <v>7</v>
      </c>
      <c r="C303" s="397" t="s">
        <v>102</v>
      </c>
      <c r="D303" s="400">
        <v>7</v>
      </c>
      <c r="E303" s="400" t="s">
        <v>103</v>
      </c>
      <c r="F303" s="394" t="s">
        <v>106</v>
      </c>
      <c r="G303" s="400"/>
      <c r="H303" s="403" t="s">
        <v>139</v>
      </c>
      <c r="I303" s="404"/>
      <c r="J303" s="405"/>
      <c r="K303" s="347">
        <f t="shared" ref="K303" si="143">$M$219</f>
        <v>3400</v>
      </c>
      <c r="L303" s="348"/>
      <c r="M303" s="348"/>
      <c r="N303" s="348"/>
      <c r="O303" s="353">
        <f t="shared" ref="O303" si="144">$M$222</f>
        <v>50</v>
      </c>
      <c r="P303" s="354"/>
      <c r="Q303" s="354"/>
      <c r="R303" s="354"/>
      <c r="S303" s="354"/>
      <c r="T303" s="355"/>
      <c r="U303" s="359">
        <f t="shared" ref="U303" si="145">IF(AND(H303="○",AV303="●"),IF(K303=0,20,20+ROUNDDOWN((K303-1000)/1000,0)*20),0)</f>
        <v>60</v>
      </c>
      <c r="V303" s="359"/>
      <c r="W303" s="360"/>
      <c r="X303" s="365">
        <f t="shared" ref="X303" si="146">IF(AND(H303="○",AV303="●"),IF(O303&gt;=10,O303*0.2,0),0)</f>
        <v>10</v>
      </c>
      <c r="Y303" s="366"/>
      <c r="Z303" s="367"/>
      <c r="AA303" s="374">
        <f t="shared" ref="AA303" si="147">IF(AND(H303="○",AV303="●"),P305*2,0)</f>
        <v>40</v>
      </c>
      <c r="AB303" s="359"/>
      <c r="AC303" s="360"/>
      <c r="AD303" s="377">
        <f t="shared" ref="AD303" si="148">U303+X303+AA303</f>
        <v>110</v>
      </c>
      <c r="AE303" s="378"/>
      <c r="AF303" s="378"/>
      <c r="AG303" s="379"/>
      <c r="AH303" s="330">
        <v>1</v>
      </c>
      <c r="AI303" s="331"/>
      <c r="AJ303" s="332"/>
      <c r="AK303" s="336">
        <f t="shared" ref="AK303" si="149">IF(AH303=1,$AL$31,IF(AH303=2,$AL$49,IF(AH303=3,$AL$68,IF(AH303=4,$AL$86,IF(AH303=5,$AL$104,IF(AH303=6,$AL$123,IF(AH303=7,$AL$141,IF(AH303=8,$AL$160,IF(AH303=9,$AL$178,IF(AH303=10,$AL$196,0))))))))))</f>
        <v>0.16700000000000001</v>
      </c>
      <c r="AL303" s="337"/>
      <c r="AM303" s="338"/>
      <c r="AN303" s="341">
        <f t="shared" ref="AN303" si="150">IF(H303="○",ROUNDUP(AD303*AK303,1),0)</f>
        <v>18.400000000000002</v>
      </c>
      <c r="AO303" s="341"/>
      <c r="AP303" s="341"/>
      <c r="AQ303" s="341"/>
      <c r="AR303" s="342"/>
      <c r="AT303" s="31"/>
      <c r="AU303" s="193"/>
      <c r="AV303" s="193" t="str">
        <f t="shared" ref="AV303" si="151">IF(OR(H303="×",AV307="×"),"×","●")</f>
        <v>●</v>
      </c>
      <c r="AW303" s="285" t="str">
        <f>IF(AV303="●",IF(H303="定","-",H303),"-")</f>
        <v>○</v>
      </c>
      <c r="AX303" s="31"/>
      <c r="AY303" s="31"/>
      <c r="AZ303" s="31"/>
      <c r="BA303" s="31"/>
    </row>
    <row r="304" spans="2:53" ht="14.1" customHeight="1" x14ac:dyDescent="0.15">
      <c r="B304" s="395"/>
      <c r="C304" s="398"/>
      <c r="D304" s="401"/>
      <c r="E304" s="401"/>
      <c r="F304" s="395"/>
      <c r="G304" s="401"/>
      <c r="H304" s="406"/>
      <c r="I304" s="407"/>
      <c r="J304" s="408"/>
      <c r="K304" s="349"/>
      <c r="L304" s="350"/>
      <c r="M304" s="350"/>
      <c r="N304" s="350"/>
      <c r="O304" s="356"/>
      <c r="P304" s="357"/>
      <c r="Q304" s="357"/>
      <c r="R304" s="357"/>
      <c r="S304" s="357"/>
      <c r="T304" s="358"/>
      <c r="U304" s="361"/>
      <c r="V304" s="361"/>
      <c r="W304" s="362"/>
      <c r="X304" s="368"/>
      <c r="Y304" s="369"/>
      <c r="Z304" s="370"/>
      <c r="AA304" s="375"/>
      <c r="AB304" s="361"/>
      <c r="AC304" s="362"/>
      <c r="AD304" s="380"/>
      <c r="AE304" s="381"/>
      <c r="AF304" s="381"/>
      <c r="AG304" s="382"/>
      <c r="AH304" s="330"/>
      <c r="AI304" s="331"/>
      <c r="AJ304" s="332"/>
      <c r="AK304" s="339"/>
      <c r="AL304" s="339"/>
      <c r="AM304" s="340"/>
      <c r="AN304" s="343"/>
      <c r="AO304" s="343"/>
      <c r="AP304" s="343"/>
      <c r="AQ304" s="343"/>
      <c r="AR304" s="344"/>
      <c r="AT304" s="31"/>
      <c r="AU304" s="193"/>
      <c r="AV304" s="193"/>
      <c r="AW304" s="285"/>
      <c r="AX304" s="31"/>
      <c r="AY304" s="31"/>
      <c r="AZ304" s="31"/>
      <c r="BA304" s="31"/>
    </row>
    <row r="305" spans="2:53" ht="14.1" customHeight="1" x14ac:dyDescent="0.15">
      <c r="B305" s="395"/>
      <c r="C305" s="398"/>
      <c r="D305" s="401"/>
      <c r="E305" s="401"/>
      <c r="F305" s="395"/>
      <c r="G305" s="401"/>
      <c r="H305" s="406"/>
      <c r="I305" s="407"/>
      <c r="J305" s="408"/>
      <c r="K305" s="349"/>
      <c r="L305" s="350"/>
      <c r="M305" s="350"/>
      <c r="N305" s="350"/>
      <c r="O305" s="386"/>
      <c r="P305" s="388">
        <f t="shared" ref="P305" si="152">$M$224</f>
        <v>20</v>
      </c>
      <c r="Q305" s="389"/>
      <c r="R305" s="389"/>
      <c r="S305" s="389"/>
      <c r="T305" s="390"/>
      <c r="U305" s="361"/>
      <c r="V305" s="361"/>
      <c r="W305" s="362"/>
      <c r="X305" s="368"/>
      <c r="Y305" s="369"/>
      <c r="Z305" s="370"/>
      <c r="AA305" s="375"/>
      <c r="AB305" s="361"/>
      <c r="AC305" s="362"/>
      <c r="AD305" s="380"/>
      <c r="AE305" s="381"/>
      <c r="AF305" s="381"/>
      <c r="AG305" s="382"/>
      <c r="AH305" s="330"/>
      <c r="AI305" s="331"/>
      <c r="AJ305" s="332"/>
      <c r="AK305" s="339"/>
      <c r="AL305" s="339"/>
      <c r="AM305" s="340"/>
      <c r="AN305" s="343"/>
      <c r="AO305" s="343"/>
      <c r="AP305" s="343"/>
      <c r="AQ305" s="343"/>
      <c r="AR305" s="344"/>
      <c r="AT305" s="31"/>
      <c r="AU305" s="193"/>
      <c r="AV305" s="193"/>
      <c r="AW305" s="285"/>
      <c r="AX305" s="31"/>
      <c r="AY305" s="31"/>
      <c r="AZ305" s="31"/>
      <c r="BA305" s="31"/>
    </row>
    <row r="306" spans="2:53" ht="14.1" customHeight="1" x14ac:dyDescent="0.15">
      <c r="B306" s="396"/>
      <c r="C306" s="399"/>
      <c r="D306" s="402"/>
      <c r="E306" s="402"/>
      <c r="F306" s="396"/>
      <c r="G306" s="402"/>
      <c r="H306" s="409"/>
      <c r="I306" s="410"/>
      <c r="J306" s="411"/>
      <c r="K306" s="351"/>
      <c r="L306" s="352"/>
      <c r="M306" s="352"/>
      <c r="N306" s="352"/>
      <c r="O306" s="387"/>
      <c r="P306" s="391"/>
      <c r="Q306" s="392"/>
      <c r="R306" s="392"/>
      <c r="S306" s="392"/>
      <c r="T306" s="393"/>
      <c r="U306" s="363"/>
      <c r="V306" s="363"/>
      <c r="W306" s="364"/>
      <c r="X306" s="371"/>
      <c r="Y306" s="372"/>
      <c r="Z306" s="373"/>
      <c r="AA306" s="376"/>
      <c r="AB306" s="363"/>
      <c r="AC306" s="364"/>
      <c r="AD306" s="383"/>
      <c r="AE306" s="384"/>
      <c r="AF306" s="384"/>
      <c r="AG306" s="385"/>
      <c r="AH306" s="333"/>
      <c r="AI306" s="334"/>
      <c r="AJ306" s="335"/>
      <c r="AK306" s="339"/>
      <c r="AL306" s="339"/>
      <c r="AM306" s="340"/>
      <c r="AN306" s="345"/>
      <c r="AO306" s="345"/>
      <c r="AP306" s="345"/>
      <c r="AQ306" s="345"/>
      <c r="AR306" s="346"/>
      <c r="AT306" s="31"/>
      <c r="AU306" s="193"/>
      <c r="AV306" s="193"/>
      <c r="AW306" s="285"/>
      <c r="AX306" s="31"/>
      <c r="AY306" s="31"/>
      <c r="AZ306" s="31"/>
      <c r="BA306" s="31"/>
    </row>
    <row r="307" spans="2:53" ht="14.1" customHeight="1" x14ac:dyDescent="0.15">
      <c r="B307" s="394">
        <v>7</v>
      </c>
      <c r="C307" s="397" t="s">
        <v>102</v>
      </c>
      <c r="D307" s="400">
        <v>8</v>
      </c>
      <c r="E307" s="400" t="s">
        <v>103</v>
      </c>
      <c r="F307" s="394" t="s">
        <v>107</v>
      </c>
      <c r="G307" s="400"/>
      <c r="H307" s="403" t="s">
        <v>139</v>
      </c>
      <c r="I307" s="404"/>
      <c r="J307" s="405"/>
      <c r="K307" s="347">
        <f t="shared" ref="K307" si="153">$M$219</f>
        <v>3400</v>
      </c>
      <c r="L307" s="348"/>
      <c r="M307" s="348"/>
      <c r="N307" s="348"/>
      <c r="O307" s="353">
        <f t="shared" ref="O307" si="154">$M$222</f>
        <v>50</v>
      </c>
      <c r="P307" s="354"/>
      <c r="Q307" s="354"/>
      <c r="R307" s="354"/>
      <c r="S307" s="354"/>
      <c r="T307" s="355"/>
      <c r="U307" s="359">
        <f t="shared" ref="U307" si="155">IF(AND(H307="○",AV307="●"),IF(K307=0,20,20+ROUNDDOWN((K307-1000)/1000,0)*20),0)</f>
        <v>60</v>
      </c>
      <c r="V307" s="359"/>
      <c r="W307" s="360"/>
      <c r="X307" s="365">
        <f t="shared" ref="X307" si="156">IF(AND(H307="○",AV307="●"),IF(O307&gt;=10,O307*0.2,0),0)</f>
        <v>10</v>
      </c>
      <c r="Y307" s="366"/>
      <c r="Z307" s="367"/>
      <c r="AA307" s="374">
        <f t="shared" ref="AA307" si="157">IF(AND(H307="○",AV307="●"),P309*2,0)</f>
        <v>40</v>
      </c>
      <c r="AB307" s="359"/>
      <c r="AC307" s="360"/>
      <c r="AD307" s="377">
        <f t="shared" ref="AD307" si="158">U307+X307+AA307</f>
        <v>110</v>
      </c>
      <c r="AE307" s="378"/>
      <c r="AF307" s="378"/>
      <c r="AG307" s="379"/>
      <c r="AH307" s="330">
        <v>1</v>
      </c>
      <c r="AI307" s="331"/>
      <c r="AJ307" s="332"/>
      <c r="AK307" s="336">
        <f t="shared" ref="AK307" si="159">IF(AH307=1,$AL$31,IF(AH307=2,$AL$49,IF(AH307=3,$AL$68,IF(AH307=4,$AL$86,IF(AH307=5,$AL$104,IF(AH307=6,$AL$123,IF(AH307=7,$AL$141,IF(AH307=8,$AL$160,IF(AH307=9,$AL$178,IF(AH307=10,$AL$196,0))))))))))</f>
        <v>0.16700000000000001</v>
      </c>
      <c r="AL307" s="337"/>
      <c r="AM307" s="338"/>
      <c r="AN307" s="341">
        <f t="shared" ref="AN307" si="160">IF(H307="○",ROUNDUP(AD307*AK307,1),0)</f>
        <v>18.400000000000002</v>
      </c>
      <c r="AO307" s="341"/>
      <c r="AP307" s="341"/>
      <c r="AQ307" s="341"/>
      <c r="AR307" s="342"/>
      <c r="AT307" s="31"/>
      <c r="AU307" s="193"/>
      <c r="AV307" s="193" t="str">
        <f t="shared" ref="AV307" si="161">IF(OR(H307="×",AV311="×"),"×","●")</f>
        <v>●</v>
      </c>
      <c r="AW307" s="285" t="str">
        <f>IF(AV307="●",IF(H307="定","-",H307),"-")</f>
        <v>○</v>
      </c>
      <c r="AX307" s="31"/>
      <c r="AY307" s="31"/>
      <c r="AZ307" s="31"/>
      <c r="BA307" s="31"/>
    </row>
    <row r="308" spans="2:53" ht="14.1" customHeight="1" x14ac:dyDescent="0.15">
      <c r="B308" s="395"/>
      <c r="C308" s="398"/>
      <c r="D308" s="401"/>
      <c r="E308" s="401"/>
      <c r="F308" s="395"/>
      <c r="G308" s="401"/>
      <c r="H308" s="406"/>
      <c r="I308" s="407"/>
      <c r="J308" s="408"/>
      <c r="K308" s="349"/>
      <c r="L308" s="350"/>
      <c r="M308" s="350"/>
      <c r="N308" s="350"/>
      <c r="O308" s="356"/>
      <c r="P308" s="357"/>
      <c r="Q308" s="357"/>
      <c r="R308" s="357"/>
      <c r="S308" s="357"/>
      <c r="T308" s="358"/>
      <c r="U308" s="361"/>
      <c r="V308" s="361"/>
      <c r="W308" s="362"/>
      <c r="X308" s="368"/>
      <c r="Y308" s="369"/>
      <c r="Z308" s="370"/>
      <c r="AA308" s="375"/>
      <c r="AB308" s="361"/>
      <c r="AC308" s="362"/>
      <c r="AD308" s="380"/>
      <c r="AE308" s="381"/>
      <c r="AF308" s="381"/>
      <c r="AG308" s="382"/>
      <c r="AH308" s="330"/>
      <c r="AI308" s="331"/>
      <c r="AJ308" s="332"/>
      <c r="AK308" s="339"/>
      <c r="AL308" s="339"/>
      <c r="AM308" s="340"/>
      <c r="AN308" s="343"/>
      <c r="AO308" s="343"/>
      <c r="AP308" s="343"/>
      <c r="AQ308" s="343"/>
      <c r="AR308" s="344"/>
      <c r="AT308" s="31"/>
      <c r="AU308" s="193"/>
      <c r="AV308" s="193"/>
      <c r="AW308" s="285"/>
      <c r="AX308" s="31"/>
      <c r="AY308" s="31"/>
      <c r="AZ308" s="31"/>
      <c r="BA308" s="31"/>
    </row>
    <row r="309" spans="2:53" ht="14.1" customHeight="1" x14ac:dyDescent="0.15">
      <c r="B309" s="395"/>
      <c r="C309" s="398"/>
      <c r="D309" s="401"/>
      <c r="E309" s="401"/>
      <c r="F309" s="395"/>
      <c r="G309" s="401"/>
      <c r="H309" s="406"/>
      <c r="I309" s="407"/>
      <c r="J309" s="408"/>
      <c r="K309" s="349"/>
      <c r="L309" s="350"/>
      <c r="M309" s="350"/>
      <c r="N309" s="350"/>
      <c r="O309" s="386"/>
      <c r="P309" s="388">
        <f t="shared" ref="P309" si="162">$M$224</f>
        <v>20</v>
      </c>
      <c r="Q309" s="389"/>
      <c r="R309" s="389"/>
      <c r="S309" s="389"/>
      <c r="T309" s="390"/>
      <c r="U309" s="361"/>
      <c r="V309" s="361"/>
      <c r="W309" s="362"/>
      <c r="X309" s="368"/>
      <c r="Y309" s="369"/>
      <c r="Z309" s="370"/>
      <c r="AA309" s="375"/>
      <c r="AB309" s="361"/>
      <c r="AC309" s="362"/>
      <c r="AD309" s="380"/>
      <c r="AE309" s="381"/>
      <c r="AF309" s="381"/>
      <c r="AG309" s="382"/>
      <c r="AH309" s="330"/>
      <c r="AI309" s="331"/>
      <c r="AJ309" s="332"/>
      <c r="AK309" s="339"/>
      <c r="AL309" s="339"/>
      <c r="AM309" s="340"/>
      <c r="AN309" s="343"/>
      <c r="AO309" s="343"/>
      <c r="AP309" s="343"/>
      <c r="AQ309" s="343"/>
      <c r="AR309" s="344"/>
      <c r="AT309" s="31"/>
      <c r="AU309" s="193"/>
      <c r="AV309" s="193"/>
      <c r="AW309" s="285"/>
      <c r="AX309" s="31"/>
      <c r="AY309" s="31"/>
      <c r="AZ309" s="31"/>
      <c r="BA309" s="31"/>
    </row>
    <row r="310" spans="2:53" ht="14.1" customHeight="1" x14ac:dyDescent="0.15">
      <c r="B310" s="396"/>
      <c r="C310" s="399"/>
      <c r="D310" s="402"/>
      <c r="E310" s="402"/>
      <c r="F310" s="396"/>
      <c r="G310" s="402"/>
      <c r="H310" s="409"/>
      <c r="I310" s="410"/>
      <c r="J310" s="411"/>
      <c r="K310" s="351"/>
      <c r="L310" s="352"/>
      <c r="M310" s="352"/>
      <c r="N310" s="352"/>
      <c r="O310" s="387"/>
      <c r="P310" s="391"/>
      <c r="Q310" s="392"/>
      <c r="R310" s="392"/>
      <c r="S310" s="392"/>
      <c r="T310" s="393"/>
      <c r="U310" s="363"/>
      <c r="V310" s="363"/>
      <c r="W310" s="364"/>
      <c r="X310" s="371"/>
      <c r="Y310" s="372"/>
      <c r="Z310" s="373"/>
      <c r="AA310" s="376"/>
      <c r="AB310" s="363"/>
      <c r="AC310" s="364"/>
      <c r="AD310" s="383"/>
      <c r="AE310" s="384"/>
      <c r="AF310" s="384"/>
      <c r="AG310" s="385"/>
      <c r="AH310" s="333"/>
      <c r="AI310" s="334"/>
      <c r="AJ310" s="335"/>
      <c r="AK310" s="339"/>
      <c r="AL310" s="339"/>
      <c r="AM310" s="340"/>
      <c r="AN310" s="345"/>
      <c r="AO310" s="345"/>
      <c r="AP310" s="345"/>
      <c r="AQ310" s="345"/>
      <c r="AR310" s="346"/>
      <c r="AT310" s="31"/>
      <c r="AU310" s="193"/>
      <c r="AV310" s="193"/>
      <c r="AW310" s="285"/>
      <c r="AX310" s="31"/>
      <c r="AY310" s="31"/>
      <c r="AZ310" s="31"/>
      <c r="BA310" s="31"/>
    </row>
    <row r="311" spans="2:53" ht="14.1" customHeight="1" x14ac:dyDescent="0.15">
      <c r="B311" s="394">
        <v>7</v>
      </c>
      <c r="C311" s="397" t="s">
        <v>102</v>
      </c>
      <c r="D311" s="400">
        <v>9</v>
      </c>
      <c r="E311" s="400" t="s">
        <v>103</v>
      </c>
      <c r="F311" s="394" t="s">
        <v>108</v>
      </c>
      <c r="G311" s="400"/>
      <c r="H311" s="403" t="s">
        <v>139</v>
      </c>
      <c r="I311" s="404"/>
      <c r="J311" s="405"/>
      <c r="K311" s="347">
        <f t="shared" ref="K311" si="163">$M$219</f>
        <v>3400</v>
      </c>
      <c r="L311" s="348"/>
      <c r="M311" s="348"/>
      <c r="N311" s="348"/>
      <c r="O311" s="353">
        <f t="shared" ref="O311" si="164">$M$222</f>
        <v>50</v>
      </c>
      <c r="P311" s="354"/>
      <c r="Q311" s="354"/>
      <c r="R311" s="354"/>
      <c r="S311" s="354"/>
      <c r="T311" s="355"/>
      <c r="U311" s="359">
        <f t="shared" ref="U311" si="165">IF(AND(H311="○",AV311="●"),IF(K311=0,20,20+ROUNDDOWN((K311-1000)/1000,0)*20),0)</f>
        <v>60</v>
      </c>
      <c r="V311" s="359"/>
      <c r="W311" s="360"/>
      <c r="X311" s="365">
        <f t="shared" ref="X311" si="166">IF(AND(H311="○",AV311="●"),IF(O311&gt;=10,O311*0.2,0),0)</f>
        <v>10</v>
      </c>
      <c r="Y311" s="366"/>
      <c r="Z311" s="367"/>
      <c r="AA311" s="374">
        <f t="shared" ref="AA311" si="167">IF(AND(H311="○",AV311="●"),P313*2,0)</f>
        <v>40</v>
      </c>
      <c r="AB311" s="359"/>
      <c r="AC311" s="360"/>
      <c r="AD311" s="377">
        <f t="shared" ref="AD311" si="168">U311+X311+AA311</f>
        <v>110</v>
      </c>
      <c r="AE311" s="378"/>
      <c r="AF311" s="378"/>
      <c r="AG311" s="379"/>
      <c r="AH311" s="330">
        <v>1</v>
      </c>
      <c r="AI311" s="331"/>
      <c r="AJ311" s="332"/>
      <c r="AK311" s="336">
        <f t="shared" ref="AK311" si="169">IF(AH311=1,$AL$31,IF(AH311=2,$AL$49,IF(AH311=3,$AL$68,IF(AH311=4,$AL$86,IF(AH311=5,$AL$104,IF(AH311=6,$AL$123,IF(AH311=7,$AL$141,IF(AH311=8,$AL$160,IF(AH311=9,$AL$178,IF(AH311=10,$AL$196,0))))))))))</f>
        <v>0.16700000000000001</v>
      </c>
      <c r="AL311" s="337"/>
      <c r="AM311" s="338"/>
      <c r="AN311" s="341">
        <f t="shared" ref="AN311" si="170">IF(H311="○",ROUNDUP(AD311*AK311,1),0)</f>
        <v>18.400000000000002</v>
      </c>
      <c r="AO311" s="341"/>
      <c r="AP311" s="341"/>
      <c r="AQ311" s="341"/>
      <c r="AR311" s="342"/>
      <c r="AT311" s="31"/>
      <c r="AU311" s="193"/>
      <c r="AV311" s="193" t="str">
        <f t="shared" ref="AV311" si="171">IF(OR(H311="×",AV315="×"),"×","●")</f>
        <v>●</v>
      </c>
      <c r="AW311" s="285" t="str">
        <f>IF(AV311="●",IF(H311="定","-",H311),"-")</f>
        <v>○</v>
      </c>
      <c r="AX311" s="31"/>
      <c r="AY311" s="31"/>
      <c r="AZ311" s="31"/>
      <c r="BA311" s="31"/>
    </row>
    <row r="312" spans="2:53" ht="14.1" customHeight="1" x14ac:dyDescent="0.15">
      <c r="B312" s="395"/>
      <c r="C312" s="398"/>
      <c r="D312" s="401"/>
      <c r="E312" s="401"/>
      <c r="F312" s="395"/>
      <c r="G312" s="401"/>
      <c r="H312" s="406"/>
      <c r="I312" s="407"/>
      <c r="J312" s="408"/>
      <c r="K312" s="349"/>
      <c r="L312" s="350"/>
      <c r="M312" s="350"/>
      <c r="N312" s="350"/>
      <c r="O312" s="356"/>
      <c r="P312" s="357"/>
      <c r="Q312" s="357"/>
      <c r="R312" s="357"/>
      <c r="S312" s="357"/>
      <c r="T312" s="358"/>
      <c r="U312" s="361"/>
      <c r="V312" s="361"/>
      <c r="W312" s="362"/>
      <c r="X312" s="368"/>
      <c r="Y312" s="369"/>
      <c r="Z312" s="370"/>
      <c r="AA312" s="375"/>
      <c r="AB312" s="361"/>
      <c r="AC312" s="362"/>
      <c r="AD312" s="380"/>
      <c r="AE312" s="381"/>
      <c r="AF312" s="381"/>
      <c r="AG312" s="382"/>
      <c r="AH312" s="330"/>
      <c r="AI312" s="331"/>
      <c r="AJ312" s="332"/>
      <c r="AK312" s="339"/>
      <c r="AL312" s="339"/>
      <c r="AM312" s="340"/>
      <c r="AN312" s="343"/>
      <c r="AO312" s="343"/>
      <c r="AP312" s="343"/>
      <c r="AQ312" s="343"/>
      <c r="AR312" s="344"/>
      <c r="AT312" s="31"/>
      <c r="AU312" s="193"/>
      <c r="AV312" s="193"/>
      <c r="AW312" s="285"/>
      <c r="AX312" s="31"/>
      <c r="AY312" s="31"/>
      <c r="AZ312" s="31"/>
      <c r="BA312" s="31"/>
    </row>
    <row r="313" spans="2:53" ht="14.1" customHeight="1" x14ac:dyDescent="0.15">
      <c r="B313" s="395"/>
      <c r="C313" s="398"/>
      <c r="D313" s="401"/>
      <c r="E313" s="401"/>
      <c r="F313" s="395"/>
      <c r="G313" s="401"/>
      <c r="H313" s="406"/>
      <c r="I313" s="407"/>
      <c r="J313" s="408"/>
      <c r="K313" s="349"/>
      <c r="L313" s="350"/>
      <c r="M313" s="350"/>
      <c r="N313" s="350"/>
      <c r="O313" s="386"/>
      <c r="P313" s="388">
        <f t="shared" ref="P313" si="172">$M$224</f>
        <v>20</v>
      </c>
      <c r="Q313" s="389"/>
      <c r="R313" s="389"/>
      <c r="S313" s="389"/>
      <c r="T313" s="390"/>
      <c r="U313" s="361"/>
      <c r="V313" s="361"/>
      <c r="W313" s="362"/>
      <c r="X313" s="368"/>
      <c r="Y313" s="369"/>
      <c r="Z313" s="370"/>
      <c r="AA313" s="375"/>
      <c r="AB313" s="361"/>
      <c r="AC313" s="362"/>
      <c r="AD313" s="380"/>
      <c r="AE313" s="381"/>
      <c r="AF313" s="381"/>
      <c r="AG313" s="382"/>
      <c r="AH313" s="330"/>
      <c r="AI313" s="331"/>
      <c r="AJ313" s="332"/>
      <c r="AK313" s="339"/>
      <c r="AL313" s="339"/>
      <c r="AM313" s="340"/>
      <c r="AN313" s="343"/>
      <c r="AO313" s="343"/>
      <c r="AP313" s="343"/>
      <c r="AQ313" s="343"/>
      <c r="AR313" s="344"/>
      <c r="AT313" s="31"/>
      <c r="AU313" s="193"/>
      <c r="AV313" s="193"/>
      <c r="AW313" s="285"/>
      <c r="AX313" s="31"/>
      <c r="AY313" s="31"/>
      <c r="AZ313" s="31"/>
      <c r="BA313" s="31"/>
    </row>
    <row r="314" spans="2:53" ht="14.1" customHeight="1" x14ac:dyDescent="0.15">
      <c r="B314" s="396"/>
      <c r="C314" s="399"/>
      <c r="D314" s="402"/>
      <c r="E314" s="402"/>
      <c r="F314" s="396"/>
      <c r="G314" s="402"/>
      <c r="H314" s="409"/>
      <c r="I314" s="410"/>
      <c r="J314" s="411"/>
      <c r="K314" s="351"/>
      <c r="L314" s="352"/>
      <c r="M314" s="352"/>
      <c r="N314" s="352"/>
      <c r="O314" s="387"/>
      <c r="P314" s="391"/>
      <c r="Q314" s="392"/>
      <c r="R314" s="392"/>
      <c r="S314" s="392"/>
      <c r="T314" s="393"/>
      <c r="U314" s="363"/>
      <c r="V314" s="363"/>
      <c r="W314" s="364"/>
      <c r="X314" s="371"/>
      <c r="Y314" s="372"/>
      <c r="Z314" s="373"/>
      <c r="AA314" s="376"/>
      <c r="AB314" s="363"/>
      <c r="AC314" s="364"/>
      <c r="AD314" s="383"/>
      <c r="AE314" s="384"/>
      <c r="AF314" s="384"/>
      <c r="AG314" s="385"/>
      <c r="AH314" s="333"/>
      <c r="AI314" s="334"/>
      <c r="AJ314" s="335"/>
      <c r="AK314" s="339"/>
      <c r="AL314" s="339"/>
      <c r="AM314" s="340"/>
      <c r="AN314" s="345"/>
      <c r="AO314" s="345"/>
      <c r="AP314" s="345"/>
      <c r="AQ314" s="345"/>
      <c r="AR314" s="346"/>
      <c r="AT314" s="31"/>
      <c r="AU314" s="193"/>
      <c r="AV314" s="193"/>
      <c r="AW314" s="285"/>
      <c r="AX314" s="31"/>
      <c r="AY314" s="31"/>
      <c r="AZ314" s="31"/>
      <c r="BA314" s="31"/>
    </row>
    <row r="315" spans="2:53" ht="14.1" customHeight="1" x14ac:dyDescent="0.15">
      <c r="B315" s="394">
        <v>7</v>
      </c>
      <c r="C315" s="397" t="s">
        <v>102</v>
      </c>
      <c r="D315" s="400">
        <v>10</v>
      </c>
      <c r="E315" s="400" t="s">
        <v>103</v>
      </c>
      <c r="F315" s="394" t="s">
        <v>109</v>
      </c>
      <c r="G315" s="400"/>
      <c r="H315" s="403" t="s">
        <v>139</v>
      </c>
      <c r="I315" s="404"/>
      <c r="J315" s="405"/>
      <c r="K315" s="347">
        <f t="shared" ref="K315" si="173">$M$219</f>
        <v>3400</v>
      </c>
      <c r="L315" s="348"/>
      <c r="M315" s="348"/>
      <c r="N315" s="348"/>
      <c r="O315" s="353">
        <f t="shared" ref="O315" si="174">$M$222</f>
        <v>50</v>
      </c>
      <c r="P315" s="354"/>
      <c r="Q315" s="354"/>
      <c r="R315" s="354"/>
      <c r="S315" s="354"/>
      <c r="T315" s="355"/>
      <c r="U315" s="359">
        <f t="shared" ref="U315" si="175">IF(AND(H315="○",AV315="●"),IF(K315=0,20,20+ROUNDDOWN((K315-1000)/1000,0)*20),0)</f>
        <v>60</v>
      </c>
      <c r="V315" s="359"/>
      <c r="W315" s="360"/>
      <c r="X315" s="365">
        <f t="shared" ref="X315" si="176">IF(AND(H315="○",AV315="●"),IF(O315&gt;=10,O315*0.2,0),0)</f>
        <v>10</v>
      </c>
      <c r="Y315" s="366"/>
      <c r="Z315" s="367"/>
      <c r="AA315" s="374">
        <f t="shared" ref="AA315" si="177">IF(AND(H315="○",AV315="●"),P317*2,0)</f>
        <v>40</v>
      </c>
      <c r="AB315" s="359"/>
      <c r="AC315" s="360"/>
      <c r="AD315" s="377">
        <f t="shared" ref="AD315" si="178">U315+X315+AA315</f>
        <v>110</v>
      </c>
      <c r="AE315" s="378"/>
      <c r="AF315" s="378"/>
      <c r="AG315" s="379"/>
      <c r="AH315" s="412">
        <v>2</v>
      </c>
      <c r="AI315" s="413"/>
      <c r="AJ315" s="414"/>
      <c r="AK315" s="336">
        <f t="shared" ref="AK315" si="179">IF(AH315=1,$AL$31,IF(AH315=2,$AL$49,IF(AH315=3,$AL$68,IF(AH315=4,$AL$86,IF(AH315=5,$AL$104,IF(AH315=6,$AL$123,IF(AH315=7,$AL$141,IF(AH315=8,$AL$160,IF(AH315=9,$AL$178,IF(AH315=10,$AL$196,0))))))))))</f>
        <v>0.154</v>
      </c>
      <c r="AL315" s="337"/>
      <c r="AM315" s="338"/>
      <c r="AN315" s="341">
        <f t="shared" ref="AN315" si="180">IF(H315="○",ROUNDUP(AD315*AK315,1),0)</f>
        <v>17</v>
      </c>
      <c r="AO315" s="341"/>
      <c r="AP315" s="341"/>
      <c r="AQ315" s="341"/>
      <c r="AR315" s="342"/>
      <c r="AT315" s="31"/>
      <c r="AU315" s="193"/>
      <c r="AV315" s="193" t="str">
        <f t="shared" ref="AV315" si="181">IF(OR(H315="×",AV319="×"),"×","●")</f>
        <v>●</v>
      </c>
      <c r="AW315" s="285" t="str">
        <f>IF(AV315="●",IF(H315="定","-",H315),"-")</f>
        <v>○</v>
      </c>
      <c r="AX315" s="31"/>
      <c r="AY315" s="31"/>
      <c r="AZ315" s="31"/>
      <c r="BA315" s="31"/>
    </row>
    <row r="316" spans="2:53" ht="14.1" customHeight="1" x14ac:dyDescent="0.15">
      <c r="B316" s="395"/>
      <c r="C316" s="398"/>
      <c r="D316" s="401"/>
      <c r="E316" s="401"/>
      <c r="F316" s="395"/>
      <c r="G316" s="401"/>
      <c r="H316" s="406"/>
      <c r="I316" s="407"/>
      <c r="J316" s="408"/>
      <c r="K316" s="349"/>
      <c r="L316" s="350"/>
      <c r="M316" s="350"/>
      <c r="N316" s="350"/>
      <c r="O316" s="356"/>
      <c r="P316" s="357"/>
      <c r="Q316" s="357"/>
      <c r="R316" s="357"/>
      <c r="S316" s="357"/>
      <c r="T316" s="358"/>
      <c r="U316" s="361"/>
      <c r="V316" s="361"/>
      <c r="W316" s="362"/>
      <c r="X316" s="368"/>
      <c r="Y316" s="369"/>
      <c r="Z316" s="370"/>
      <c r="AA316" s="375"/>
      <c r="AB316" s="361"/>
      <c r="AC316" s="362"/>
      <c r="AD316" s="380"/>
      <c r="AE316" s="381"/>
      <c r="AF316" s="381"/>
      <c r="AG316" s="382"/>
      <c r="AH316" s="412"/>
      <c r="AI316" s="413"/>
      <c r="AJ316" s="414"/>
      <c r="AK316" s="339"/>
      <c r="AL316" s="339"/>
      <c r="AM316" s="340"/>
      <c r="AN316" s="343"/>
      <c r="AO316" s="343"/>
      <c r="AP316" s="343"/>
      <c r="AQ316" s="343"/>
      <c r="AR316" s="344"/>
      <c r="AT316" s="31"/>
      <c r="AU316" s="193"/>
      <c r="AV316" s="193"/>
      <c r="AW316" s="285"/>
      <c r="AX316" s="31"/>
      <c r="AY316" s="31"/>
      <c r="AZ316" s="31"/>
      <c r="BA316" s="31"/>
    </row>
    <row r="317" spans="2:53" ht="14.1" customHeight="1" x14ac:dyDescent="0.15">
      <c r="B317" s="395"/>
      <c r="C317" s="398"/>
      <c r="D317" s="401"/>
      <c r="E317" s="401"/>
      <c r="F317" s="395"/>
      <c r="G317" s="401"/>
      <c r="H317" s="406"/>
      <c r="I317" s="407"/>
      <c r="J317" s="408"/>
      <c r="K317" s="349"/>
      <c r="L317" s="350"/>
      <c r="M317" s="350"/>
      <c r="N317" s="350"/>
      <c r="O317" s="386"/>
      <c r="P317" s="388">
        <f t="shared" ref="P317" si="182">$M$224</f>
        <v>20</v>
      </c>
      <c r="Q317" s="389"/>
      <c r="R317" s="389"/>
      <c r="S317" s="389"/>
      <c r="T317" s="390"/>
      <c r="U317" s="361"/>
      <c r="V317" s="361"/>
      <c r="W317" s="362"/>
      <c r="X317" s="368"/>
      <c r="Y317" s="369"/>
      <c r="Z317" s="370"/>
      <c r="AA317" s="375"/>
      <c r="AB317" s="361"/>
      <c r="AC317" s="362"/>
      <c r="AD317" s="380"/>
      <c r="AE317" s="381"/>
      <c r="AF317" s="381"/>
      <c r="AG317" s="382"/>
      <c r="AH317" s="412"/>
      <c r="AI317" s="413"/>
      <c r="AJ317" s="414"/>
      <c r="AK317" s="339"/>
      <c r="AL317" s="339"/>
      <c r="AM317" s="340"/>
      <c r="AN317" s="343"/>
      <c r="AO317" s="343"/>
      <c r="AP317" s="343"/>
      <c r="AQ317" s="343"/>
      <c r="AR317" s="344"/>
      <c r="AT317" s="31"/>
      <c r="AU317" s="193"/>
      <c r="AV317" s="193"/>
      <c r="AW317" s="285"/>
      <c r="AX317" s="31"/>
      <c r="AY317" s="31"/>
      <c r="AZ317" s="31"/>
      <c r="BA317" s="31"/>
    </row>
    <row r="318" spans="2:53" ht="14.1" customHeight="1" x14ac:dyDescent="0.15">
      <c r="B318" s="396"/>
      <c r="C318" s="399"/>
      <c r="D318" s="402"/>
      <c r="E318" s="402"/>
      <c r="F318" s="396"/>
      <c r="G318" s="402"/>
      <c r="H318" s="409"/>
      <c r="I318" s="410"/>
      <c r="J318" s="411"/>
      <c r="K318" s="351"/>
      <c r="L318" s="352"/>
      <c r="M318" s="352"/>
      <c r="N318" s="352"/>
      <c r="O318" s="387"/>
      <c r="P318" s="391"/>
      <c r="Q318" s="392"/>
      <c r="R318" s="392"/>
      <c r="S318" s="392"/>
      <c r="T318" s="393"/>
      <c r="U318" s="363"/>
      <c r="V318" s="363"/>
      <c r="W318" s="364"/>
      <c r="X318" s="371"/>
      <c r="Y318" s="372"/>
      <c r="Z318" s="373"/>
      <c r="AA318" s="376"/>
      <c r="AB318" s="363"/>
      <c r="AC318" s="364"/>
      <c r="AD318" s="383"/>
      <c r="AE318" s="384"/>
      <c r="AF318" s="384"/>
      <c r="AG318" s="385"/>
      <c r="AH318" s="415"/>
      <c r="AI318" s="416"/>
      <c r="AJ318" s="417"/>
      <c r="AK318" s="339"/>
      <c r="AL318" s="339"/>
      <c r="AM318" s="340"/>
      <c r="AN318" s="345"/>
      <c r="AO318" s="345"/>
      <c r="AP318" s="345"/>
      <c r="AQ318" s="345"/>
      <c r="AR318" s="346"/>
      <c r="AT318" s="31"/>
      <c r="AU318" s="193"/>
      <c r="AV318" s="193"/>
      <c r="AW318" s="285"/>
      <c r="AX318" s="31"/>
      <c r="AY318" s="31"/>
      <c r="AZ318" s="31"/>
      <c r="BA318" s="31"/>
    </row>
    <row r="319" spans="2:53" ht="14.1" customHeight="1" x14ac:dyDescent="0.15">
      <c r="B319" s="394">
        <v>7</v>
      </c>
      <c r="C319" s="397" t="s">
        <v>102</v>
      </c>
      <c r="D319" s="400">
        <v>11</v>
      </c>
      <c r="E319" s="400" t="s">
        <v>103</v>
      </c>
      <c r="F319" s="395" t="s">
        <v>110</v>
      </c>
      <c r="G319" s="401"/>
      <c r="H319" s="403" t="s">
        <v>139</v>
      </c>
      <c r="I319" s="404"/>
      <c r="J319" s="405"/>
      <c r="K319" s="347">
        <f t="shared" ref="K319" si="183">$M$219</f>
        <v>3400</v>
      </c>
      <c r="L319" s="348"/>
      <c r="M319" s="348"/>
      <c r="N319" s="348"/>
      <c r="O319" s="353">
        <f t="shared" ref="O319" si="184">$M$222</f>
        <v>50</v>
      </c>
      <c r="P319" s="354"/>
      <c r="Q319" s="354"/>
      <c r="R319" s="354"/>
      <c r="S319" s="354"/>
      <c r="T319" s="355"/>
      <c r="U319" s="359">
        <f t="shared" ref="U319" si="185">IF(AND(H319="○",AV319="●"),IF(K319=0,20,20+ROUNDDOWN((K319-1000)/1000,0)*20),0)</f>
        <v>60</v>
      </c>
      <c r="V319" s="359"/>
      <c r="W319" s="360"/>
      <c r="X319" s="365">
        <f t="shared" ref="X319" si="186">IF(AND(H319="○",AV319="●"),IF(O319&gt;=10,O319*0.2,0),0)</f>
        <v>10</v>
      </c>
      <c r="Y319" s="366"/>
      <c r="Z319" s="367"/>
      <c r="AA319" s="374">
        <f t="shared" ref="AA319" si="187">IF(AND(H319="○",AV319="●"),P321*2,0)</f>
        <v>40</v>
      </c>
      <c r="AB319" s="359"/>
      <c r="AC319" s="360"/>
      <c r="AD319" s="377">
        <f t="shared" ref="AD319" si="188">U319+X319+AA319</f>
        <v>110</v>
      </c>
      <c r="AE319" s="378"/>
      <c r="AF319" s="378"/>
      <c r="AG319" s="379"/>
      <c r="AH319" s="330">
        <v>1</v>
      </c>
      <c r="AI319" s="331"/>
      <c r="AJ319" s="332"/>
      <c r="AK319" s="336">
        <f t="shared" ref="AK319" si="189">IF(AH319=1,$AL$31,IF(AH319=2,$AL$49,IF(AH319=3,$AL$68,IF(AH319=4,$AL$86,IF(AH319=5,$AL$104,IF(AH319=6,$AL$123,IF(AH319=7,$AL$141,IF(AH319=8,$AL$160,IF(AH319=9,$AL$178,IF(AH319=10,$AL$196,0))))))))))</f>
        <v>0.16700000000000001</v>
      </c>
      <c r="AL319" s="337"/>
      <c r="AM319" s="338"/>
      <c r="AN319" s="341">
        <f t="shared" ref="AN319" si="190">IF(H319="○",ROUNDUP(AD319*AK319,1),0)</f>
        <v>18.400000000000002</v>
      </c>
      <c r="AO319" s="341"/>
      <c r="AP319" s="341"/>
      <c r="AQ319" s="341"/>
      <c r="AR319" s="342"/>
      <c r="AT319" s="31"/>
      <c r="AU319" s="193"/>
      <c r="AV319" s="193" t="str">
        <f t="shared" ref="AV319" si="191">IF(OR(H319="×",AV323="×"),"×","●")</f>
        <v>●</v>
      </c>
      <c r="AW319" s="285" t="str">
        <f>IF(AV319="●",IF(H319="定","-",H319),"-")</f>
        <v>○</v>
      </c>
      <c r="AX319" s="31"/>
      <c r="AY319" s="31"/>
      <c r="AZ319" s="31"/>
      <c r="BA319" s="31"/>
    </row>
    <row r="320" spans="2:53" ht="14.1" customHeight="1" x14ac:dyDescent="0.15">
      <c r="B320" s="395"/>
      <c r="C320" s="398"/>
      <c r="D320" s="401"/>
      <c r="E320" s="401"/>
      <c r="F320" s="395"/>
      <c r="G320" s="401"/>
      <c r="H320" s="406"/>
      <c r="I320" s="407"/>
      <c r="J320" s="408"/>
      <c r="K320" s="349"/>
      <c r="L320" s="350"/>
      <c r="M320" s="350"/>
      <c r="N320" s="350"/>
      <c r="O320" s="356"/>
      <c r="P320" s="357"/>
      <c r="Q320" s="357"/>
      <c r="R320" s="357"/>
      <c r="S320" s="357"/>
      <c r="T320" s="358"/>
      <c r="U320" s="361"/>
      <c r="V320" s="361"/>
      <c r="W320" s="362"/>
      <c r="X320" s="368"/>
      <c r="Y320" s="369"/>
      <c r="Z320" s="370"/>
      <c r="AA320" s="375"/>
      <c r="AB320" s="361"/>
      <c r="AC320" s="362"/>
      <c r="AD320" s="380"/>
      <c r="AE320" s="381"/>
      <c r="AF320" s="381"/>
      <c r="AG320" s="382"/>
      <c r="AH320" s="330"/>
      <c r="AI320" s="331"/>
      <c r="AJ320" s="332"/>
      <c r="AK320" s="339"/>
      <c r="AL320" s="339"/>
      <c r="AM320" s="340"/>
      <c r="AN320" s="343"/>
      <c r="AO320" s="343"/>
      <c r="AP320" s="343"/>
      <c r="AQ320" s="343"/>
      <c r="AR320" s="344"/>
      <c r="AT320" s="31"/>
      <c r="AU320" s="193"/>
      <c r="AV320" s="193"/>
      <c r="AW320" s="285"/>
      <c r="AX320" s="31"/>
      <c r="AY320" s="31"/>
      <c r="AZ320" s="31"/>
      <c r="BA320" s="31"/>
    </row>
    <row r="321" spans="2:53" ht="14.1" customHeight="1" x14ac:dyDescent="0.15">
      <c r="B321" s="395"/>
      <c r="C321" s="398"/>
      <c r="D321" s="401"/>
      <c r="E321" s="401"/>
      <c r="F321" s="395"/>
      <c r="G321" s="401"/>
      <c r="H321" s="406"/>
      <c r="I321" s="407"/>
      <c r="J321" s="408"/>
      <c r="K321" s="349"/>
      <c r="L321" s="350"/>
      <c r="M321" s="350"/>
      <c r="N321" s="350"/>
      <c r="O321" s="386"/>
      <c r="P321" s="388">
        <f t="shared" ref="P321" si="192">$M$224</f>
        <v>20</v>
      </c>
      <c r="Q321" s="389"/>
      <c r="R321" s="389"/>
      <c r="S321" s="389"/>
      <c r="T321" s="390"/>
      <c r="U321" s="361"/>
      <c r="V321" s="361"/>
      <c r="W321" s="362"/>
      <c r="X321" s="368"/>
      <c r="Y321" s="369"/>
      <c r="Z321" s="370"/>
      <c r="AA321" s="375"/>
      <c r="AB321" s="361"/>
      <c r="AC321" s="362"/>
      <c r="AD321" s="380"/>
      <c r="AE321" s="381"/>
      <c r="AF321" s="381"/>
      <c r="AG321" s="382"/>
      <c r="AH321" s="330"/>
      <c r="AI321" s="331"/>
      <c r="AJ321" s="332"/>
      <c r="AK321" s="339"/>
      <c r="AL321" s="339"/>
      <c r="AM321" s="340"/>
      <c r="AN321" s="343"/>
      <c r="AO321" s="343"/>
      <c r="AP321" s="343"/>
      <c r="AQ321" s="343"/>
      <c r="AR321" s="344"/>
      <c r="AT321" s="31"/>
      <c r="AU321" s="193"/>
      <c r="AV321" s="193"/>
      <c r="AW321" s="285"/>
      <c r="AX321" s="31"/>
      <c r="AY321" s="31"/>
      <c r="AZ321" s="31"/>
      <c r="BA321" s="31"/>
    </row>
    <row r="322" spans="2:53" ht="14.1" customHeight="1" thickBot="1" x14ac:dyDescent="0.2">
      <c r="B322" s="396"/>
      <c r="C322" s="398"/>
      <c r="D322" s="402"/>
      <c r="E322" s="401"/>
      <c r="F322" s="396"/>
      <c r="G322" s="402"/>
      <c r="H322" s="409"/>
      <c r="I322" s="410"/>
      <c r="J322" s="411"/>
      <c r="K322" s="351"/>
      <c r="L322" s="352"/>
      <c r="M322" s="352"/>
      <c r="N322" s="352"/>
      <c r="O322" s="387"/>
      <c r="P322" s="391"/>
      <c r="Q322" s="392"/>
      <c r="R322" s="392"/>
      <c r="S322" s="392"/>
      <c r="T322" s="393"/>
      <c r="U322" s="363"/>
      <c r="V322" s="363"/>
      <c r="W322" s="364"/>
      <c r="X322" s="371"/>
      <c r="Y322" s="372"/>
      <c r="Z322" s="373"/>
      <c r="AA322" s="376"/>
      <c r="AB322" s="363"/>
      <c r="AC322" s="364"/>
      <c r="AD322" s="383"/>
      <c r="AE322" s="384"/>
      <c r="AF322" s="384"/>
      <c r="AG322" s="385"/>
      <c r="AH322" s="333"/>
      <c r="AI322" s="334"/>
      <c r="AJ322" s="335"/>
      <c r="AK322" s="339"/>
      <c r="AL322" s="339"/>
      <c r="AM322" s="340"/>
      <c r="AN322" s="345"/>
      <c r="AO322" s="345"/>
      <c r="AP322" s="345"/>
      <c r="AQ322" s="345"/>
      <c r="AR322" s="346"/>
      <c r="AT322" s="31"/>
      <c r="AU322" s="193"/>
      <c r="AV322" s="193"/>
      <c r="AW322" s="285"/>
      <c r="AX322" s="31"/>
      <c r="AY322" s="31"/>
      <c r="AZ322" s="31"/>
      <c r="BA322" s="31"/>
    </row>
    <row r="323" spans="2:53" ht="14.1" customHeight="1" thickTop="1" x14ac:dyDescent="0.15">
      <c r="B323" s="418" t="s">
        <v>128</v>
      </c>
      <c r="C323" s="419"/>
      <c r="D323" s="419"/>
      <c r="E323" s="419"/>
      <c r="F323" s="419"/>
      <c r="G323" s="419"/>
      <c r="H323" s="419"/>
      <c r="I323" s="419"/>
      <c r="J323" s="419"/>
      <c r="K323" s="419"/>
      <c r="L323" s="419"/>
      <c r="M323" s="419"/>
      <c r="N323" s="419"/>
      <c r="O323" s="419"/>
      <c r="P323" s="419"/>
      <c r="Q323" s="419"/>
      <c r="R323" s="419"/>
      <c r="S323" s="419"/>
      <c r="T323" s="419"/>
      <c r="U323" s="419"/>
      <c r="V323" s="419"/>
      <c r="W323" s="419"/>
      <c r="X323" s="419"/>
      <c r="Y323" s="419"/>
      <c r="Z323" s="419"/>
      <c r="AA323" s="419"/>
      <c r="AB323" s="419"/>
      <c r="AC323" s="419"/>
      <c r="AD323" s="419"/>
      <c r="AE323" s="419"/>
      <c r="AF323" s="419"/>
      <c r="AG323" s="419"/>
      <c r="AH323" s="419"/>
      <c r="AI323" s="419"/>
      <c r="AJ323" s="420"/>
      <c r="AK323" s="427">
        <f>SUM(AN239:AR322)</f>
        <v>382.19999999999993</v>
      </c>
      <c r="AL323" s="428"/>
      <c r="AM323" s="428"/>
      <c r="AN323" s="428"/>
      <c r="AO323" s="428"/>
      <c r="AP323" s="433" t="s">
        <v>65</v>
      </c>
      <c r="AQ323" s="433"/>
      <c r="AR323" s="434"/>
      <c r="AT323" s="31"/>
      <c r="AU323" s="136"/>
      <c r="AV323" s="136"/>
      <c r="AW323" s="135"/>
      <c r="AX323" s="31"/>
      <c r="AY323" s="31"/>
      <c r="AZ323" s="31"/>
      <c r="BA323" s="31"/>
    </row>
    <row r="324" spans="2:53" ht="14.1" customHeight="1" x14ac:dyDescent="0.15">
      <c r="B324" s="421"/>
      <c r="C324" s="422"/>
      <c r="D324" s="422"/>
      <c r="E324" s="422"/>
      <c r="F324" s="422"/>
      <c r="G324" s="422"/>
      <c r="H324" s="422"/>
      <c r="I324" s="422"/>
      <c r="J324" s="422"/>
      <c r="K324" s="422"/>
      <c r="L324" s="422"/>
      <c r="M324" s="422"/>
      <c r="N324" s="422"/>
      <c r="O324" s="422"/>
      <c r="P324" s="422"/>
      <c r="Q324" s="422"/>
      <c r="R324" s="422"/>
      <c r="S324" s="422"/>
      <c r="T324" s="422"/>
      <c r="U324" s="422"/>
      <c r="V324" s="422"/>
      <c r="W324" s="422"/>
      <c r="X324" s="422"/>
      <c r="Y324" s="422"/>
      <c r="Z324" s="422"/>
      <c r="AA324" s="422"/>
      <c r="AB324" s="422"/>
      <c r="AC324" s="422"/>
      <c r="AD324" s="422"/>
      <c r="AE324" s="422"/>
      <c r="AF324" s="422"/>
      <c r="AG324" s="422"/>
      <c r="AH324" s="422"/>
      <c r="AI324" s="422"/>
      <c r="AJ324" s="423"/>
      <c r="AK324" s="429"/>
      <c r="AL324" s="430"/>
      <c r="AM324" s="430"/>
      <c r="AN324" s="430"/>
      <c r="AO324" s="430"/>
      <c r="AP324" s="435"/>
      <c r="AQ324" s="435"/>
      <c r="AR324" s="436"/>
      <c r="AT324" s="31"/>
      <c r="AU324" s="136"/>
      <c r="AV324" s="136"/>
      <c r="AW324" s="135"/>
      <c r="AX324" s="31"/>
      <c r="AY324" s="31"/>
      <c r="AZ324" s="31"/>
      <c r="BA324" s="31"/>
    </row>
    <row r="325" spans="2:53" ht="14.1" customHeight="1" x14ac:dyDescent="0.15">
      <c r="B325" s="421"/>
      <c r="C325" s="422"/>
      <c r="D325" s="422"/>
      <c r="E325" s="422"/>
      <c r="F325" s="422"/>
      <c r="G325" s="422"/>
      <c r="H325" s="422"/>
      <c r="I325" s="422"/>
      <c r="J325" s="422"/>
      <c r="K325" s="422"/>
      <c r="L325" s="422"/>
      <c r="M325" s="422"/>
      <c r="N325" s="422"/>
      <c r="O325" s="422"/>
      <c r="P325" s="422"/>
      <c r="Q325" s="422"/>
      <c r="R325" s="422"/>
      <c r="S325" s="422"/>
      <c r="T325" s="422"/>
      <c r="U325" s="422"/>
      <c r="V325" s="422"/>
      <c r="W325" s="422"/>
      <c r="X325" s="422"/>
      <c r="Y325" s="422"/>
      <c r="Z325" s="422"/>
      <c r="AA325" s="422"/>
      <c r="AB325" s="422"/>
      <c r="AC325" s="422"/>
      <c r="AD325" s="422"/>
      <c r="AE325" s="422"/>
      <c r="AF325" s="422"/>
      <c r="AG325" s="422"/>
      <c r="AH325" s="422"/>
      <c r="AI325" s="422"/>
      <c r="AJ325" s="423"/>
      <c r="AK325" s="429"/>
      <c r="AL325" s="430"/>
      <c r="AM325" s="430"/>
      <c r="AN325" s="430"/>
      <c r="AO325" s="430"/>
      <c r="AP325" s="435"/>
      <c r="AQ325" s="435"/>
      <c r="AR325" s="436"/>
      <c r="AT325" s="31"/>
      <c r="AU325" s="136"/>
      <c r="AV325" s="136"/>
      <c r="AW325" s="135"/>
      <c r="AX325" s="31"/>
      <c r="AY325" s="31"/>
      <c r="AZ325" s="31"/>
      <c r="BA325" s="31"/>
    </row>
    <row r="326" spans="2:53" ht="14.1" customHeight="1" thickBot="1" x14ac:dyDescent="0.2">
      <c r="B326" s="424"/>
      <c r="C326" s="425"/>
      <c r="D326" s="425"/>
      <c r="E326" s="425"/>
      <c r="F326" s="425"/>
      <c r="G326" s="425"/>
      <c r="H326" s="425"/>
      <c r="I326" s="425"/>
      <c r="J326" s="425"/>
      <c r="K326" s="425"/>
      <c r="L326" s="425"/>
      <c r="M326" s="425"/>
      <c r="N326" s="425"/>
      <c r="O326" s="425"/>
      <c r="P326" s="425"/>
      <c r="Q326" s="425"/>
      <c r="R326" s="425"/>
      <c r="S326" s="425"/>
      <c r="T326" s="425"/>
      <c r="U326" s="425"/>
      <c r="V326" s="425"/>
      <c r="W326" s="425"/>
      <c r="X326" s="425"/>
      <c r="Y326" s="425"/>
      <c r="Z326" s="425"/>
      <c r="AA326" s="425"/>
      <c r="AB326" s="425"/>
      <c r="AC326" s="425"/>
      <c r="AD326" s="425"/>
      <c r="AE326" s="425"/>
      <c r="AF326" s="425"/>
      <c r="AG326" s="425"/>
      <c r="AH326" s="425"/>
      <c r="AI326" s="425"/>
      <c r="AJ326" s="426"/>
      <c r="AK326" s="431"/>
      <c r="AL326" s="432"/>
      <c r="AM326" s="432"/>
      <c r="AN326" s="432"/>
      <c r="AO326" s="432"/>
      <c r="AP326" s="437"/>
      <c r="AQ326" s="437"/>
      <c r="AR326" s="438"/>
      <c r="AT326" s="31"/>
      <c r="AU326" s="136"/>
      <c r="AV326" s="136"/>
      <c r="AW326" s="135"/>
      <c r="AX326" s="31"/>
      <c r="AY326" s="31"/>
      <c r="AZ326" s="31"/>
      <c r="BA326" s="31"/>
    </row>
    <row r="327" spans="2:53" ht="19.5" thickTop="1" x14ac:dyDescent="0.15"/>
  </sheetData>
  <sheetProtection algorithmName="SHA-512" hashValue="ZqdwF1aLoG9ZVOlgk6WZvh6TKuELcJga4Tya6VX0CUATNts6kfn5eMroVsVlt9pG3ZkjX7MtL2hxPvDfBgHSWA==" saltValue="NMXabQuRyvm2wbDJPKyg4A==" spinCount="100000" sheet="1" formatRows="0"/>
  <mergeCells count="1073">
    <mergeCell ref="B323:AJ326"/>
    <mergeCell ref="AK323:AO326"/>
    <mergeCell ref="AP323:AR326"/>
    <mergeCell ref="AH319:AJ322"/>
    <mergeCell ref="AK319:AM322"/>
    <mergeCell ref="AN319:AR322"/>
    <mergeCell ref="AU319:AU320"/>
    <mergeCell ref="AV319:AV322"/>
    <mergeCell ref="AW319:AW322"/>
    <mergeCell ref="AU321:AU322"/>
    <mergeCell ref="K319:N322"/>
    <mergeCell ref="O319:T320"/>
    <mergeCell ref="U319:W322"/>
    <mergeCell ref="X319:Z322"/>
    <mergeCell ref="AA319:AC322"/>
    <mergeCell ref="AD319:AG322"/>
    <mergeCell ref="O321:O322"/>
    <mergeCell ref="P321:T322"/>
    <mergeCell ref="B319:B322"/>
    <mergeCell ref="C319:C322"/>
    <mergeCell ref="D319:D322"/>
    <mergeCell ref="E319:E322"/>
    <mergeCell ref="F319:G322"/>
    <mergeCell ref="H319:J322"/>
    <mergeCell ref="AH315:AJ318"/>
    <mergeCell ref="AK315:AM318"/>
    <mergeCell ref="AN315:AR318"/>
    <mergeCell ref="AU315:AU316"/>
    <mergeCell ref="AV315:AV318"/>
    <mergeCell ref="AW315:AW318"/>
    <mergeCell ref="AU317:AU318"/>
    <mergeCell ref="K315:N318"/>
    <mergeCell ref="O315:T316"/>
    <mergeCell ref="U315:W318"/>
    <mergeCell ref="X315:Z318"/>
    <mergeCell ref="AA315:AC318"/>
    <mergeCell ref="AD315:AG318"/>
    <mergeCell ref="O317:O318"/>
    <mergeCell ref="P317:T318"/>
    <mergeCell ref="B315:B318"/>
    <mergeCell ref="C315:C318"/>
    <mergeCell ref="D315:D318"/>
    <mergeCell ref="E315:E318"/>
    <mergeCell ref="F315:G318"/>
    <mergeCell ref="H315:J318"/>
    <mergeCell ref="AH311:AJ314"/>
    <mergeCell ref="AK311:AM314"/>
    <mergeCell ref="AN311:AR314"/>
    <mergeCell ref="AU311:AU312"/>
    <mergeCell ref="AV311:AV314"/>
    <mergeCell ref="AW311:AW314"/>
    <mergeCell ref="AU313:AU314"/>
    <mergeCell ref="K311:N314"/>
    <mergeCell ref="O311:T312"/>
    <mergeCell ref="U311:W314"/>
    <mergeCell ref="X311:Z314"/>
    <mergeCell ref="AA311:AC314"/>
    <mergeCell ref="AD311:AG314"/>
    <mergeCell ref="O313:O314"/>
    <mergeCell ref="P313:T314"/>
    <mergeCell ref="B311:B314"/>
    <mergeCell ref="C311:C314"/>
    <mergeCell ref="D311:D314"/>
    <mergeCell ref="E311:E314"/>
    <mergeCell ref="F311:G314"/>
    <mergeCell ref="H311:J314"/>
    <mergeCell ref="AH307:AJ310"/>
    <mergeCell ref="AK307:AM310"/>
    <mergeCell ref="AN307:AR310"/>
    <mergeCell ref="AU307:AU308"/>
    <mergeCell ref="AV307:AV310"/>
    <mergeCell ref="AW307:AW310"/>
    <mergeCell ref="AU309:AU310"/>
    <mergeCell ref="K307:N310"/>
    <mergeCell ref="O307:T308"/>
    <mergeCell ref="U307:W310"/>
    <mergeCell ref="X307:Z310"/>
    <mergeCell ref="AA307:AC310"/>
    <mergeCell ref="AD307:AG310"/>
    <mergeCell ref="O309:O310"/>
    <mergeCell ref="P309:T310"/>
    <mergeCell ref="B307:B310"/>
    <mergeCell ref="C307:C310"/>
    <mergeCell ref="D307:D310"/>
    <mergeCell ref="E307:E310"/>
    <mergeCell ref="F307:G310"/>
    <mergeCell ref="H307:J310"/>
    <mergeCell ref="AH303:AJ306"/>
    <mergeCell ref="AK303:AM306"/>
    <mergeCell ref="AN303:AR306"/>
    <mergeCell ref="AU303:AU304"/>
    <mergeCell ref="AV303:AV306"/>
    <mergeCell ref="AW303:AW306"/>
    <mergeCell ref="AU305:AU306"/>
    <mergeCell ref="K303:N306"/>
    <mergeCell ref="O303:T304"/>
    <mergeCell ref="U303:W306"/>
    <mergeCell ref="X303:Z306"/>
    <mergeCell ref="AA303:AC306"/>
    <mergeCell ref="AD303:AG306"/>
    <mergeCell ref="O305:O306"/>
    <mergeCell ref="P305:T306"/>
    <mergeCell ref="B303:B306"/>
    <mergeCell ref="C303:C306"/>
    <mergeCell ref="D303:D306"/>
    <mergeCell ref="E303:E306"/>
    <mergeCell ref="F303:G306"/>
    <mergeCell ref="H303:J306"/>
    <mergeCell ref="AH299:AJ302"/>
    <mergeCell ref="AK299:AM302"/>
    <mergeCell ref="AN299:AR302"/>
    <mergeCell ref="AU299:AU300"/>
    <mergeCell ref="AV299:AV302"/>
    <mergeCell ref="AW299:AW302"/>
    <mergeCell ref="AU301:AU302"/>
    <mergeCell ref="K299:N302"/>
    <mergeCell ref="O299:T300"/>
    <mergeCell ref="U299:W302"/>
    <mergeCell ref="X299:Z302"/>
    <mergeCell ref="AA299:AC302"/>
    <mergeCell ref="AD299:AG302"/>
    <mergeCell ref="O301:O302"/>
    <mergeCell ref="P301:T302"/>
    <mergeCell ref="B299:B302"/>
    <mergeCell ref="C299:C302"/>
    <mergeCell ref="D299:D302"/>
    <mergeCell ref="E299:E302"/>
    <mergeCell ref="F299:G302"/>
    <mergeCell ref="H299:J302"/>
    <mergeCell ref="AH295:AJ298"/>
    <mergeCell ref="AK295:AM298"/>
    <mergeCell ref="AN295:AR298"/>
    <mergeCell ref="AU295:AU296"/>
    <mergeCell ref="AV295:AV298"/>
    <mergeCell ref="AW295:AW298"/>
    <mergeCell ref="AU297:AU298"/>
    <mergeCell ref="K295:N298"/>
    <mergeCell ref="O295:T296"/>
    <mergeCell ref="U295:W298"/>
    <mergeCell ref="X295:Z298"/>
    <mergeCell ref="AA295:AC298"/>
    <mergeCell ref="AD295:AG298"/>
    <mergeCell ref="O297:O298"/>
    <mergeCell ref="P297:T298"/>
    <mergeCell ref="B295:B298"/>
    <mergeCell ref="C295:C298"/>
    <mergeCell ref="D295:D298"/>
    <mergeCell ref="E295:E298"/>
    <mergeCell ref="F295:G298"/>
    <mergeCell ref="H295:J298"/>
    <mergeCell ref="AH291:AJ294"/>
    <mergeCell ref="AK291:AM294"/>
    <mergeCell ref="AN291:AR294"/>
    <mergeCell ref="AU291:AU292"/>
    <mergeCell ref="AV291:AV294"/>
    <mergeCell ref="AW291:AW294"/>
    <mergeCell ref="AU293:AU294"/>
    <mergeCell ref="K291:N294"/>
    <mergeCell ref="O291:T292"/>
    <mergeCell ref="U291:W294"/>
    <mergeCell ref="X291:Z294"/>
    <mergeCell ref="AA291:AC294"/>
    <mergeCell ref="AD291:AG294"/>
    <mergeCell ref="O293:O294"/>
    <mergeCell ref="P293:T294"/>
    <mergeCell ref="B291:B294"/>
    <mergeCell ref="C291:C294"/>
    <mergeCell ref="D291:D294"/>
    <mergeCell ref="E291:E294"/>
    <mergeCell ref="F291:G294"/>
    <mergeCell ref="H291:J294"/>
    <mergeCell ref="AH287:AJ290"/>
    <mergeCell ref="AK287:AM290"/>
    <mergeCell ref="AN287:AR290"/>
    <mergeCell ref="AU287:AU288"/>
    <mergeCell ref="AV287:AV290"/>
    <mergeCell ref="AW287:AW290"/>
    <mergeCell ref="AU289:AU290"/>
    <mergeCell ref="K287:N290"/>
    <mergeCell ref="O287:T288"/>
    <mergeCell ref="U287:W290"/>
    <mergeCell ref="X287:Z290"/>
    <mergeCell ref="AA287:AC290"/>
    <mergeCell ref="AD287:AG290"/>
    <mergeCell ref="O289:O290"/>
    <mergeCell ref="P289:T290"/>
    <mergeCell ref="B287:B290"/>
    <mergeCell ref="C287:C290"/>
    <mergeCell ref="D287:D290"/>
    <mergeCell ref="E287:E290"/>
    <mergeCell ref="F287:G290"/>
    <mergeCell ref="H287:J290"/>
    <mergeCell ref="AH283:AJ286"/>
    <mergeCell ref="AK283:AM286"/>
    <mergeCell ref="AN283:AR286"/>
    <mergeCell ref="AU283:AU284"/>
    <mergeCell ref="AV283:AV286"/>
    <mergeCell ref="AW283:AW286"/>
    <mergeCell ref="AU285:AU286"/>
    <mergeCell ref="K283:N286"/>
    <mergeCell ref="O283:T284"/>
    <mergeCell ref="U283:W286"/>
    <mergeCell ref="X283:Z286"/>
    <mergeCell ref="AA283:AC286"/>
    <mergeCell ref="AD283:AG286"/>
    <mergeCell ref="O285:O286"/>
    <mergeCell ref="P285:T286"/>
    <mergeCell ref="B283:B286"/>
    <mergeCell ref="C283:C286"/>
    <mergeCell ref="D283:D286"/>
    <mergeCell ref="E283:E286"/>
    <mergeCell ref="F283:G286"/>
    <mergeCell ref="H283:J286"/>
    <mergeCell ref="AH279:AJ282"/>
    <mergeCell ref="AK279:AM282"/>
    <mergeCell ref="AN279:AR282"/>
    <mergeCell ref="AU279:AU280"/>
    <mergeCell ref="AV279:AV282"/>
    <mergeCell ref="AW279:AW282"/>
    <mergeCell ref="AU281:AU282"/>
    <mergeCell ref="K279:N282"/>
    <mergeCell ref="O279:T280"/>
    <mergeCell ref="U279:W282"/>
    <mergeCell ref="X279:Z282"/>
    <mergeCell ref="AA279:AC282"/>
    <mergeCell ref="AD279:AG282"/>
    <mergeCell ref="O281:O282"/>
    <mergeCell ref="P281:T282"/>
    <mergeCell ref="B279:B282"/>
    <mergeCell ref="C279:C282"/>
    <mergeCell ref="D279:D282"/>
    <mergeCell ref="E279:E282"/>
    <mergeCell ref="F279:G282"/>
    <mergeCell ref="H279:J282"/>
    <mergeCell ref="AH275:AJ278"/>
    <mergeCell ref="AK275:AM278"/>
    <mergeCell ref="AN275:AR278"/>
    <mergeCell ref="AU275:AU276"/>
    <mergeCell ref="AV275:AV278"/>
    <mergeCell ref="AW275:AW278"/>
    <mergeCell ref="AU277:AU278"/>
    <mergeCell ref="K275:N278"/>
    <mergeCell ref="O275:T276"/>
    <mergeCell ref="U275:W278"/>
    <mergeCell ref="X275:Z278"/>
    <mergeCell ref="AA275:AC278"/>
    <mergeCell ref="AD275:AG278"/>
    <mergeCell ref="O277:O278"/>
    <mergeCell ref="P277:T278"/>
    <mergeCell ref="B275:B278"/>
    <mergeCell ref="C275:C278"/>
    <mergeCell ref="D275:D278"/>
    <mergeCell ref="E275:E278"/>
    <mergeCell ref="F275:G278"/>
    <mergeCell ref="H275:J278"/>
    <mergeCell ref="AH271:AJ274"/>
    <mergeCell ref="AK271:AM274"/>
    <mergeCell ref="AN271:AR274"/>
    <mergeCell ref="AU271:AU272"/>
    <mergeCell ref="AV271:AV274"/>
    <mergeCell ref="AW271:AW274"/>
    <mergeCell ref="AU273:AU274"/>
    <mergeCell ref="K271:N274"/>
    <mergeCell ref="O271:T272"/>
    <mergeCell ref="U271:W274"/>
    <mergeCell ref="X271:Z274"/>
    <mergeCell ref="AA271:AC274"/>
    <mergeCell ref="AD271:AG274"/>
    <mergeCell ref="O273:O274"/>
    <mergeCell ref="P273:T274"/>
    <mergeCell ref="B271:B274"/>
    <mergeCell ref="C271:C274"/>
    <mergeCell ref="D271:D274"/>
    <mergeCell ref="E271:E274"/>
    <mergeCell ref="F271:G274"/>
    <mergeCell ref="H271:J274"/>
    <mergeCell ref="AH267:AJ270"/>
    <mergeCell ref="AK267:AM270"/>
    <mergeCell ref="AN267:AR270"/>
    <mergeCell ref="AU267:AU268"/>
    <mergeCell ref="AV267:AV270"/>
    <mergeCell ref="AW267:AW270"/>
    <mergeCell ref="AU269:AU270"/>
    <mergeCell ref="K267:N270"/>
    <mergeCell ref="O267:T268"/>
    <mergeCell ref="U267:W270"/>
    <mergeCell ref="X267:Z270"/>
    <mergeCell ref="AA267:AC270"/>
    <mergeCell ref="AD267:AG270"/>
    <mergeCell ref="O269:O270"/>
    <mergeCell ref="P269:T270"/>
    <mergeCell ref="B267:B270"/>
    <mergeCell ref="C267:C270"/>
    <mergeCell ref="D267:D270"/>
    <mergeCell ref="E267:E270"/>
    <mergeCell ref="F267:G270"/>
    <mergeCell ref="H267:J270"/>
    <mergeCell ref="AH263:AJ266"/>
    <mergeCell ref="AK263:AM266"/>
    <mergeCell ref="AN263:AR266"/>
    <mergeCell ref="AU263:AU264"/>
    <mergeCell ref="AV263:AV266"/>
    <mergeCell ref="AW263:AW266"/>
    <mergeCell ref="AU265:AU266"/>
    <mergeCell ref="K263:N266"/>
    <mergeCell ref="O263:T264"/>
    <mergeCell ref="U263:W266"/>
    <mergeCell ref="X263:Z266"/>
    <mergeCell ref="AA263:AC266"/>
    <mergeCell ref="AD263:AG266"/>
    <mergeCell ref="O265:O266"/>
    <mergeCell ref="P265:T266"/>
    <mergeCell ref="B263:B266"/>
    <mergeCell ref="C263:C266"/>
    <mergeCell ref="D263:D266"/>
    <mergeCell ref="E263:E266"/>
    <mergeCell ref="F263:G266"/>
    <mergeCell ref="H263:J266"/>
    <mergeCell ref="AH259:AJ262"/>
    <mergeCell ref="AK259:AM262"/>
    <mergeCell ref="AN259:AR262"/>
    <mergeCell ref="AU259:AU260"/>
    <mergeCell ref="AV259:AV262"/>
    <mergeCell ref="AW259:AW262"/>
    <mergeCell ref="AU261:AU262"/>
    <mergeCell ref="K259:N262"/>
    <mergeCell ref="O259:T260"/>
    <mergeCell ref="U259:W262"/>
    <mergeCell ref="X259:Z262"/>
    <mergeCell ref="AA259:AC262"/>
    <mergeCell ref="AD259:AG262"/>
    <mergeCell ref="O261:O262"/>
    <mergeCell ref="P261:T262"/>
    <mergeCell ref="B259:B262"/>
    <mergeCell ref="C259:C262"/>
    <mergeCell ref="D259:D262"/>
    <mergeCell ref="E259:E262"/>
    <mergeCell ref="F259:G262"/>
    <mergeCell ref="H259:J262"/>
    <mergeCell ref="AH255:AJ258"/>
    <mergeCell ref="AK255:AM258"/>
    <mergeCell ref="AN255:AR258"/>
    <mergeCell ref="AU255:AU256"/>
    <mergeCell ref="AV255:AV258"/>
    <mergeCell ref="AW255:AW258"/>
    <mergeCell ref="AU257:AU258"/>
    <mergeCell ref="K255:N258"/>
    <mergeCell ref="O255:T256"/>
    <mergeCell ref="U255:W258"/>
    <mergeCell ref="X255:Z258"/>
    <mergeCell ref="AA255:AC258"/>
    <mergeCell ref="AD255:AG258"/>
    <mergeCell ref="O257:O258"/>
    <mergeCell ref="P257:T258"/>
    <mergeCell ref="B255:B258"/>
    <mergeCell ref="C255:C258"/>
    <mergeCell ref="D255:D258"/>
    <mergeCell ref="E255:E258"/>
    <mergeCell ref="F255:G258"/>
    <mergeCell ref="H255:J258"/>
    <mergeCell ref="AH251:AJ254"/>
    <mergeCell ref="AK251:AM254"/>
    <mergeCell ref="AN251:AR254"/>
    <mergeCell ref="AU251:AU252"/>
    <mergeCell ref="AV251:AV254"/>
    <mergeCell ref="AW251:AW254"/>
    <mergeCell ref="AU253:AU254"/>
    <mergeCell ref="K251:N254"/>
    <mergeCell ref="O251:T252"/>
    <mergeCell ref="U251:W254"/>
    <mergeCell ref="X251:Z254"/>
    <mergeCell ref="AA251:AC254"/>
    <mergeCell ref="AD251:AG254"/>
    <mergeCell ref="O253:O254"/>
    <mergeCell ref="P253:T254"/>
    <mergeCell ref="B251:B254"/>
    <mergeCell ref="C251:C254"/>
    <mergeCell ref="D251:D254"/>
    <mergeCell ref="E251:E254"/>
    <mergeCell ref="F251:G254"/>
    <mergeCell ref="H251:J254"/>
    <mergeCell ref="AH247:AJ250"/>
    <mergeCell ref="AK247:AM250"/>
    <mergeCell ref="AN247:AR250"/>
    <mergeCell ref="AU247:AU248"/>
    <mergeCell ref="AV247:AV250"/>
    <mergeCell ref="AW247:AW250"/>
    <mergeCell ref="AU249:AU250"/>
    <mergeCell ref="K247:N250"/>
    <mergeCell ref="O247:T248"/>
    <mergeCell ref="U247:W250"/>
    <mergeCell ref="X247:Z250"/>
    <mergeCell ref="AA247:AC250"/>
    <mergeCell ref="AD247:AG250"/>
    <mergeCell ref="O249:O250"/>
    <mergeCell ref="P249:T250"/>
    <mergeCell ref="B247:B250"/>
    <mergeCell ref="C247:C250"/>
    <mergeCell ref="D247:D250"/>
    <mergeCell ref="E247:E250"/>
    <mergeCell ref="F247:G250"/>
    <mergeCell ref="H247:J250"/>
    <mergeCell ref="AH243:AJ246"/>
    <mergeCell ref="AK243:AM246"/>
    <mergeCell ref="AN243:AR246"/>
    <mergeCell ref="AU243:AU244"/>
    <mergeCell ref="AV243:AV246"/>
    <mergeCell ref="AW243:AW246"/>
    <mergeCell ref="AU245:AU246"/>
    <mergeCell ref="K243:N246"/>
    <mergeCell ref="O243:T244"/>
    <mergeCell ref="U243:W246"/>
    <mergeCell ref="X243:Z246"/>
    <mergeCell ref="AA243:AC246"/>
    <mergeCell ref="AD243:AG246"/>
    <mergeCell ref="O245:O246"/>
    <mergeCell ref="P245:T246"/>
    <mergeCell ref="B243:B246"/>
    <mergeCell ref="C243:C246"/>
    <mergeCell ref="D243:D246"/>
    <mergeCell ref="E243:E246"/>
    <mergeCell ref="F243:G246"/>
    <mergeCell ref="H243:J246"/>
    <mergeCell ref="AH239:AJ242"/>
    <mergeCell ref="AK239:AM242"/>
    <mergeCell ref="AN239:AR242"/>
    <mergeCell ref="AU239:AU240"/>
    <mergeCell ref="AV239:AV242"/>
    <mergeCell ref="AW239:AW242"/>
    <mergeCell ref="AU241:AU242"/>
    <mergeCell ref="K239:N242"/>
    <mergeCell ref="O239:T240"/>
    <mergeCell ref="U239:W242"/>
    <mergeCell ref="X239:Z242"/>
    <mergeCell ref="AA239:AC242"/>
    <mergeCell ref="AD239:AG242"/>
    <mergeCell ref="O241:O242"/>
    <mergeCell ref="P241:T242"/>
    <mergeCell ref="B239:B242"/>
    <mergeCell ref="C239:C242"/>
    <mergeCell ref="D239:D242"/>
    <mergeCell ref="E239:E242"/>
    <mergeCell ref="F239:G242"/>
    <mergeCell ref="H239:J242"/>
    <mergeCell ref="AV235:AV238"/>
    <mergeCell ref="AW235:AW238"/>
    <mergeCell ref="U236:W238"/>
    <mergeCell ref="X236:Z238"/>
    <mergeCell ref="AA236:AC238"/>
    <mergeCell ref="AD236:AG238"/>
    <mergeCell ref="AH236:AJ238"/>
    <mergeCell ref="AK236:AM238"/>
    <mergeCell ref="D229:AR229"/>
    <mergeCell ref="D231:AR231"/>
    <mergeCell ref="B235:G238"/>
    <mergeCell ref="H235:J238"/>
    <mergeCell ref="K235:N238"/>
    <mergeCell ref="O235:T236"/>
    <mergeCell ref="U235:AG235"/>
    <mergeCell ref="AH235:AM235"/>
    <mergeCell ref="AN235:AR238"/>
    <mergeCell ref="P237:T238"/>
    <mergeCell ref="C222:F225"/>
    <mergeCell ref="G222:L223"/>
    <mergeCell ref="M222:S223"/>
    <mergeCell ref="T222:V223"/>
    <mergeCell ref="W222:AR225"/>
    <mergeCell ref="H224:L225"/>
    <mergeCell ref="M224:S225"/>
    <mergeCell ref="T224:V225"/>
    <mergeCell ref="C213:I216"/>
    <mergeCell ref="R214:T214"/>
    <mergeCell ref="X214:Z214"/>
    <mergeCell ref="AG214:AO216"/>
    <mergeCell ref="C219:G220"/>
    <mergeCell ref="H219:L220"/>
    <mergeCell ref="M219:S220"/>
    <mergeCell ref="T219:V220"/>
    <mergeCell ref="W219:AR220"/>
    <mergeCell ref="C209:I211"/>
    <mergeCell ref="AG209:AL212"/>
    <mergeCell ref="AM209:AO212"/>
    <mergeCell ref="R210:T210"/>
    <mergeCell ref="X210:Z210"/>
    <mergeCell ref="C212:I212"/>
    <mergeCell ref="C205:I208"/>
    <mergeCell ref="P205:R205"/>
    <mergeCell ref="V205:X205"/>
    <mergeCell ref="K207:L207"/>
    <mergeCell ref="U207:V207"/>
    <mergeCell ref="Z207:AB207"/>
    <mergeCell ref="C199:D199"/>
    <mergeCell ref="E199:AB199"/>
    <mergeCell ref="B200:AP200"/>
    <mergeCell ref="C203:I204"/>
    <mergeCell ref="J203:AF204"/>
    <mergeCell ref="AG203:AO204"/>
    <mergeCell ref="C194:AB198"/>
    <mergeCell ref="AE196:AK197"/>
    <mergeCell ref="AL196:AQ197"/>
    <mergeCell ref="AV196:AV197"/>
    <mergeCell ref="AW196:AW197"/>
    <mergeCell ref="AX196:AY197"/>
    <mergeCell ref="AU197:AU198"/>
    <mergeCell ref="AX191:AX192"/>
    <mergeCell ref="AY191:AY192"/>
    <mergeCell ref="AZ191:AZ192"/>
    <mergeCell ref="BA191:BA192"/>
    <mergeCell ref="BB191:BB192"/>
    <mergeCell ref="BC191:BC192"/>
    <mergeCell ref="AJ191:AK192"/>
    <mergeCell ref="AL191:AM192"/>
    <mergeCell ref="AN191:AO192"/>
    <mergeCell ref="AP191:AQ192"/>
    <mergeCell ref="AV191:AV192"/>
    <mergeCell ref="AW191:AW192"/>
    <mergeCell ref="R191:S192"/>
    <mergeCell ref="T191:U192"/>
    <mergeCell ref="V191:W192"/>
    <mergeCell ref="X191:Y192"/>
    <mergeCell ref="Z191:AA192"/>
    <mergeCell ref="AE191:AI192"/>
    <mergeCell ref="AZ186:AZ187"/>
    <mergeCell ref="B191:E192"/>
    <mergeCell ref="F191:G192"/>
    <mergeCell ref="H191:I192"/>
    <mergeCell ref="J191:K192"/>
    <mergeCell ref="L191:M192"/>
    <mergeCell ref="N191:O192"/>
    <mergeCell ref="P191:Q192"/>
    <mergeCell ref="AJ186:AK187"/>
    <mergeCell ref="AL186:AM187"/>
    <mergeCell ref="AN186:AO187"/>
    <mergeCell ref="AP186:AQ187"/>
    <mergeCell ref="AU186:AU187"/>
    <mergeCell ref="AV186:AV187"/>
    <mergeCell ref="R186:S187"/>
    <mergeCell ref="T186:U187"/>
    <mergeCell ref="V186:W187"/>
    <mergeCell ref="X186:Y187"/>
    <mergeCell ref="Z186:AA187"/>
    <mergeCell ref="AE186:AI187"/>
    <mergeCell ref="A183:I184"/>
    <mergeCell ref="B186:E187"/>
    <mergeCell ref="F186:G187"/>
    <mergeCell ref="H186:I187"/>
    <mergeCell ref="J186:K187"/>
    <mergeCell ref="L186:M187"/>
    <mergeCell ref="N186:O187"/>
    <mergeCell ref="P186:Q187"/>
    <mergeCell ref="C176:AB180"/>
    <mergeCell ref="AE178:AK179"/>
    <mergeCell ref="AL178:AQ179"/>
    <mergeCell ref="AV178:AV179"/>
    <mergeCell ref="AW178:AW179"/>
    <mergeCell ref="AX178:AY179"/>
    <mergeCell ref="AU179:AU180"/>
    <mergeCell ref="AW186:AW187"/>
    <mergeCell ref="AY186:AY187"/>
    <mergeCell ref="BA173:BA174"/>
    <mergeCell ref="BB173:BB174"/>
    <mergeCell ref="BC173:BC174"/>
    <mergeCell ref="AJ173:AK174"/>
    <mergeCell ref="AL173:AM174"/>
    <mergeCell ref="AN173:AO174"/>
    <mergeCell ref="AP173:AQ174"/>
    <mergeCell ref="AV173:AV174"/>
    <mergeCell ref="AW173:AW174"/>
    <mergeCell ref="R173:S174"/>
    <mergeCell ref="T173:U174"/>
    <mergeCell ref="V173:W174"/>
    <mergeCell ref="X173:Y174"/>
    <mergeCell ref="Z173:AA174"/>
    <mergeCell ref="AE173:AI174"/>
    <mergeCell ref="C181:D181"/>
    <mergeCell ref="E181:AB181"/>
    <mergeCell ref="AZ168:AZ169"/>
    <mergeCell ref="B173:E174"/>
    <mergeCell ref="F173:G174"/>
    <mergeCell ref="H173:I174"/>
    <mergeCell ref="J173:K174"/>
    <mergeCell ref="L173:M174"/>
    <mergeCell ref="N173:O174"/>
    <mergeCell ref="P173:Q174"/>
    <mergeCell ref="AJ168:AK169"/>
    <mergeCell ref="AL168:AM169"/>
    <mergeCell ref="AN168:AO169"/>
    <mergeCell ref="AP168:AQ169"/>
    <mergeCell ref="AU168:AU169"/>
    <mergeCell ref="AV168:AV169"/>
    <mergeCell ref="R168:S169"/>
    <mergeCell ref="T168:U169"/>
    <mergeCell ref="V168:W169"/>
    <mergeCell ref="X168:Y169"/>
    <mergeCell ref="Z168:AA169"/>
    <mergeCell ref="AE168:AI169"/>
    <mergeCell ref="AX173:AX174"/>
    <mergeCell ref="AY173:AY174"/>
    <mergeCell ref="AZ173:AZ174"/>
    <mergeCell ref="A165:I166"/>
    <mergeCell ref="B168:E169"/>
    <mergeCell ref="F168:G169"/>
    <mergeCell ref="H168:I169"/>
    <mergeCell ref="J168:K169"/>
    <mergeCell ref="L168:M169"/>
    <mergeCell ref="N168:O169"/>
    <mergeCell ref="P168:Q169"/>
    <mergeCell ref="C158:AB162"/>
    <mergeCell ref="AE160:AK161"/>
    <mergeCell ref="AL160:AQ161"/>
    <mergeCell ref="AV160:AV161"/>
    <mergeCell ref="AW160:AW161"/>
    <mergeCell ref="AX160:AY161"/>
    <mergeCell ref="AU161:AU162"/>
    <mergeCell ref="AW168:AW169"/>
    <mergeCell ref="AY168:AY169"/>
    <mergeCell ref="BA155:BA156"/>
    <mergeCell ref="BB155:BB156"/>
    <mergeCell ref="BC155:BC156"/>
    <mergeCell ref="AJ155:AK156"/>
    <mergeCell ref="AL155:AM156"/>
    <mergeCell ref="AN155:AO156"/>
    <mergeCell ref="AP155:AQ156"/>
    <mergeCell ref="AV155:AV156"/>
    <mergeCell ref="AW155:AW156"/>
    <mergeCell ref="R155:S156"/>
    <mergeCell ref="T155:U156"/>
    <mergeCell ref="V155:W156"/>
    <mergeCell ref="X155:Y156"/>
    <mergeCell ref="Z155:AA156"/>
    <mergeCell ref="AE155:AI156"/>
    <mergeCell ref="C163:D163"/>
    <mergeCell ref="E163:AB163"/>
    <mergeCell ref="AZ150:AZ151"/>
    <mergeCell ref="B155:E156"/>
    <mergeCell ref="F155:G156"/>
    <mergeCell ref="H155:I156"/>
    <mergeCell ref="J155:K156"/>
    <mergeCell ref="L155:M156"/>
    <mergeCell ref="N155:O156"/>
    <mergeCell ref="P155:Q156"/>
    <mergeCell ref="AJ150:AK151"/>
    <mergeCell ref="AL150:AM151"/>
    <mergeCell ref="AN150:AO151"/>
    <mergeCell ref="AP150:AQ151"/>
    <mergeCell ref="AU150:AU151"/>
    <mergeCell ref="AV150:AV151"/>
    <mergeCell ref="R150:S151"/>
    <mergeCell ref="T150:U151"/>
    <mergeCell ref="V150:W151"/>
    <mergeCell ref="X150:Y151"/>
    <mergeCell ref="Z150:AA151"/>
    <mergeCell ref="AE150:AI151"/>
    <mergeCell ref="AX155:AX156"/>
    <mergeCell ref="AY155:AY156"/>
    <mergeCell ref="AZ155:AZ156"/>
    <mergeCell ref="A147:I148"/>
    <mergeCell ref="B150:E151"/>
    <mergeCell ref="F150:G151"/>
    <mergeCell ref="H150:I151"/>
    <mergeCell ref="J150:K151"/>
    <mergeCell ref="L150:M151"/>
    <mergeCell ref="N150:O151"/>
    <mergeCell ref="P150:Q151"/>
    <mergeCell ref="C139:AB143"/>
    <mergeCell ref="AE141:AK142"/>
    <mergeCell ref="AL141:AQ142"/>
    <mergeCell ref="AV141:AV142"/>
    <mergeCell ref="AW141:AW142"/>
    <mergeCell ref="AX141:AY142"/>
    <mergeCell ref="AU142:AU143"/>
    <mergeCell ref="AW150:AW151"/>
    <mergeCell ref="AY150:AY151"/>
    <mergeCell ref="BA136:BA137"/>
    <mergeCell ref="BB136:BB137"/>
    <mergeCell ref="BC136:BC137"/>
    <mergeCell ref="AJ136:AK137"/>
    <mergeCell ref="AL136:AM137"/>
    <mergeCell ref="AN136:AO137"/>
    <mergeCell ref="AP136:AQ137"/>
    <mergeCell ref="AV136:AV137"/>
    <mergeCell ref="AW136:AW137"/>
    <mergeCell ref="R136:S137"/>
    <mergeCell ref="T136:U137"/>
    <mergeCell ref="V136:W137"/>
    <mergeCell ref="X136:Y137"/>
    <mergeCell ref="Z136:AA137"/>
    <mergeCell ref="AE136:AI137"/>
    <mergeCell ref="C144:D144"/>
    <mergeCell ref="E144:AB144"/>
    <mergeCell ref="AZ131:AZ132"/>
    <mergeCell ref="B136:E137"/>
    <mergeCell ref="F136:G137"/>
    <mergeCell ref="H136:I137"/>
    <mergeCell ref="J136:K137"/>
    <mergeCell ref="L136:M137"/>
    <mergeCell ref="N136:O137"/>
    <mergeCell ref="P136:Q137"/>
    <mergeCell ref="AJ131:AK132"/>
    <mergeCell ref="AL131:AM132"/>
    <mergeCell ref="AN131:AO132"/>
    <mergeCell ref="AP131:AQ132"/>
    <mergeCell ref="AU131:AU132"/>
    <mergeCell ref="AV131:AV132"/>
    <mergeCell ref="R131:S132"/>
    <mergeCell ref="T131:U132"/>
    <mergeCell ref="V131:W132"/>
    <mergeCell ref="X131:Y132"/>
    <mergeCell ref="Z131:AA132"/>
    <mergeCell ref="AE131:AI132"/>
    <mergeCell ref="AX136:AX137"/>
    <mergeCell ref="AY136:AY137"/>
    <mergeCell ref="AZ136:AZ137"/>
    <mergeCell ref="A128:I129"/>
    <mergeCell ref="B131:E132"/>
    <mergeCell ref="F131:G132"/>
    <mergeCell ref="H131:I132"/>
    <mergeCell ref="J131:K132"/>
    <mergeCell ref="L131:M132"/>
    <mergeCell ref="N131:O132"/>
    <mergeCell ref="P131:Q132"/>
    <mergeCell ref="C121:AB125"/>
    <mergeCell ref="AE123:AK124"/>
    <mergeCell ref="AL123:AQ124"/>
    <mergeCell ref="AV123:AV124"/>
    <mergeCell ref="AW123:AW124"/>
    <mergeCell ref="AX123:AY124"/>
    <mergeCell ref="AU124:AU125"/>
    <mergeCell ref="AW131:AW132"/>
    <mergeCell ref="AY131:AY132"/>
    <mergeCell ref="BA118:BA119"/>
    <mergeCell ref="BB118:BB119"/>
    <mergeCell ref="BC118:BC119"/>
    <mergeCell ref="AJ118:AK119"/>
    <mergeCell ref="AL118:AM119"/>
    <mergeCell ref="AN118:AO119"/>
    <mergeCell ref="AP118:AQ119"/>
    <mergeCell ref="AV118:AV119"/>
    <mergeCell ref="AW118:AW119"/>
    <mergeCell ref="R118:S119"/>
    <mergeCell ref="T118:U119"/>
    <mergeCell ref="V118:W119"/>
    <mergeCell ref="X118:Y119"/>
    <mergeCell ref="Z118:AA119"/>
    <mergeCell ref="AE118:AI119"/>
    <mergeCell ref="C126:D126"/>
    <mergeCell ref="E126:AB126"/>
    <mergeCell ref="AZ113:AZ114"/>
    <mergeCell ref="B118:E119"/>
    <mergeCell ref="F118:G119"/>
    <mergeCell ref="H118:I119"/>
    <mergeCell ref="J118:K119"/>
    <mergeCell ref="L118:M119"/>
    <mergeCell ref="N118:O119"/>
    <mergeCell ref="P118:Q119"/>
    <mergeCell ref="AJ113:AK114"/>
    <mergeCell ref="AL113:AM114"/>
    <mergeCell ref="AN113:AO114"/>
    <mergeCell ref="AP113:AQ114"/>
    <mergeCell ref="AU113:AU114"/>
    <mergeCell ref="AV113:AV114"/>
    <mergeCell ref="R113:S114"/>
    <mergeCell ref="T113:U114"/>
    <mergeCell ref="V113:W114"/>
    <mergeCell ref="X113:Y114"/>
    <mergeCell ref="Z113:AA114"/>
    <mergeCell ref="AE113:AI114"/>
    <mergeCell ref="AX118:AX119"/>
    <mergeCell ref="AY118:AY119"/>
    <mergeCell ref="AZ118:AZ119"/>
    <mergeCell ref="A110:I111"/>
    <mergeCell ref="B113:E114"/>
    <mergeCell ref="F113:G114"/>
    <mergeCell ref="H113:I114"/>
    <mergeCell ref="J113:K114"/>
    <mergeCell ref="L113:M114"/>
    <mergeCell ref="N113:O114"/>
    <mergeCell ref="P113:Q114"/>
    <mergeCell ref="C102:AB106"/>
    <mergeCell ref="AE104:AK105"/>
    <mergeCell ref="AL104:AQ105"/>
    <mergeCell ref="AV104:AV105"/>
    <mergeCell ref="AW104:AW105"/>
    <mergeCell ref="AX104:AY105"/>
    <mergeCell ref="AU105:AU106"/>
    <mergeCell ref="AW113:AW114"/>
    <mergeCell ref="AY113:AY114"/>
    <mergeCell ref="BA99:BA100"/>
    <mergeCell ref="BB99:BB100"/>
    <mergeCell ref="BC99:BC100"/>
    <mergeCell ref="AJ99:AK100"/>
    <mergeCell ref="AL99:AM100"/>
    <mergeCell ref="AN99:AO100"/>
    <mergeCell ref="AP99:AQ100"/>
    <mergeCell ref="AV99:AV100"/>
    <mergeCell ref="AW99:AW100"/>
    <mergeCell ref="R99:S100"/>
    <mergeCell ref="T99:U100"/>
    <mergeCell ref="V99:W100"/>
    <mergeCell ref="X99:Y100"/>
    <mergeCell ref="Z99:AA100"/>
    <mergeCell ref="AE99:AI100"/>
    <mergeCell ref="C107:D107"/>
    <mergeCell ref="E107:AB107"/>
    <mergeCell ref="AZ94:AZ95"/>
    <mergeCell ref="B99:E100"/>
    <mergeCell ref="F99:G100"/>
    <mergeCell ref="H99:I100"/>
    <mergeCell ref="J99:K100"/>
    <mergeCell ref="L99:M100"/>
    <mergeCell ref="N99:O100"/>
    <mergeCell ref="P99:Q100"/>
    <mergeCell ref="AJ94:AK95"/>
    <mergeCell ref="AL94:AM95"/>
    <mergeCell ref="AN94:AO95"/>
    <mergeCell ref="AP94:AQ95"/>
    <mergeCell ref="AU94:AU95"/>
    <mergeCell ref="AV94:AV95"/>
    <mergeCell ref="R94:S95"/>
    <mergeCell ref="T94:U95"/>
    <mergeCell ref="V94:W95"/>
    <mergeCell ref="X94:Y95"/>
    <mergeCell ref="Z94:AA95"/>
    <mergeCell ref="AE94:AI95"/>
    <mergeCell ref="AX99:AX100"/>
    <mergeCell ref="AY99:AY100"/>
    <mergeCell ref="AZ99:AZ100"/>
    <mergeCell ref="A91:I92"/>
    <mergeCell ref="B94:E95"/>
    <mergeCell ref="F94:G95"/>
    <mergeCell ref="H94:I95"/>
    <mergeCell ref="J94:K95"/>
    <mergeCell ref="L94:M95"/>
    <mergeCell ref="N94:O95"/>
    <mergeCell ref="P94:Q95"/>
    <mergeCell ref="C84:AB88"/>
    <mergeCell ref="AE86:AK87"/>
    <mergeCell ref="AL86:AQ87"/>
    <mergeCell ref="AV86:AV87"/>
    <mergeCell ref="AW86:AW87"/>
    <mergeCell ref="AX86:AY87"/>
    <mergeCell ref="AU87:AU88"/>
    <mergeCell ref="AW94:AW95"/>
    <mergeCell ref="AY94:AY95"/>
    <mergeCell ref="BA81:BA82"/>
    <mergeCell ref="BB81:BB82"/>
    <mergeCell ref="BC81:BC82"/>
    <mergeCell ref="AJ81:AK82"/>
    <mergeCell ref="AL81:AM82"/>
    <mergeCell ref="AN81:AO82"/>
    <mergeCell ref="AP81:AQ82"/>
    <mergeCell ref="AV81:AV82"/>
    <mergeCell ref="AW81:AW82"/>
    <mergeCell ref="R81:S82"/>
    <mergeCell ref="T81:U82"/>
    <mergeCell ref="V81:W82"/>
    <mergeCell ref="X81:Y82"/>
    <mergeCell ref="Z81:AA82"/>
    <mergeCell ref="AE81:AI82"/>
    <mergeCell ref="C89:D89"/>
    <mergeCell ref="E89:AB89"/>
    <mergeCell ref="AZ76:AZ77"/>
    <mergeCell ref="B81:E82"/>
    <mergeCell ref="F81:G82"/>
    <mergeCell ref="H81:I82"/>
    <mergeCell ref="J81:K82"/>
    <mergeCell ref="L81:M82"/>
    <mergeCell ref="N81:O82"/>
    <mergeCell ref="P81:Q82"/>
    <mergeCell ref="AJ76:AK77"/>
    <mergeCell ref="AL76:AM77"/>
    <mergeCell ref="AN76:AO77"/>
    <mergeCell ref="AP76:AQ77"/>
    <mergeCell ref="AU76:AU77"/>
    <mergeCell ref="AV76:AV77"/>
    <mergeCell ref="R76:S77"/>
    <mergeCell ref="T76:U77"/>
    <mergeCell ref="V76:W77"/>
    <mergeCell ref="X76:Y77"/>
    <mergeCell ref="Z76:AA77"/>
    <mergeCell ref="AE76:AI77"/>
    <mergeCell ref="AX81:AX82"/>
    <mergeCell ref="AY81:AY82"/>
    <mergeCell ref="AZ81:AZ82"/>
    <mergeCell ref="A73:I74"/>
    <mergeCell ref="B76:E77"/>
    <mergeCell ref="F76:G77"/>
    <mergeCell ref="H76:I77"/>
    <mergeCell ref="J76:K77"/>
    <mergeCell ref="L76:M77"/>
    <mergeCell ref="N76:O77"/>
    <mergeCell ref="P76:Q77"/>
    <mergeCell ref="C66:AB70"/>
    <mergeCell ref="AE68:AK69"/>
    <mergeCell ref="AL68:AQ69"/>
    <mergeCell ref="AV68:AV69"/>
    <mergeCell ref="AW68:AW69"/>
    <mergeCell ref="AX68:AY69"/>
    <mergeCell ref="AU69:AU70"/>
    <mergeCell ref="AW76:AW77"/>
    <mergeCell ref="AY76:AY77"/>
    <mergeCell ref="BA63:BA64"/>
    <mergeCell ref="BB63:BB64"/>
    <mergeCell ref="BC63:BC64"/>
    <mergeCell ref="AJ63:AK64"/>
    <mergeCell ref="AL63:AM64"/>
    <mergeCell ref="AN63:AO64"/>
    <mergeCell ref="AP63:AQ64"/>
    <mergeCell ref="AV63:AV64"/>
    <mergeCell ref="AW63:AW64"/>
    <mergeCell ref="R63:S64"/>
    <mergeCell ref="T63:U64"/>
    <mergeCell ref="V63:W64"/>
    <mergeCell ref="X63:Y64"/>
    <mergeCell ref="Z63:AA64"/>
    <mergeCell ref="AE63:AI64"/>
    <mergeCell ref="C71:D71"/>
    <mergeCell ref="E71:AB71"/>
    <mergeCell ref="AZ58:AZ59"/>
    <mergeCell ref="B63:E64"/>
    <mergeCell ref="F63:G64"/>
    <mergeCell ref="H63:I64"/>
    <mergeCell ref="J63:K64"/>
    <mergeCell ref="L63:M64"/>
    <mergeCell ref="N63:O64"/>
    <mergeCell ref="P63:Q64"/>
    <mergeCell ref="AJ58:AK59"/>
    <mergeCell ref="AL58:AM59"/>
    <mergeCell ref="AN58:AO59"/>
    <mergeCell ref="AP58:AQ59"/>
    <mergeCell ref="AU58:AU59"/>
    <mergeCell ref="AV58:AV59"/>
    <mergeCell ref="R58:S59"/>
    <mergeCell ref="T58:U59"/>
    <mergeCell ref="V58:W59"/>
    <mergeCell ref="X58:Y59"/>
    <mergeCell ref="Z58:AA59"/>
    <mergeCell ref="AE58:AI59"/>
    <mergeCell ref="AX63:AX64"/>
    <mergeCell ref="AY63:AY64"/>
    <mergeCell ref="AZ63:AZ64"/>
    <mergeCell ref="A55:I56"/>
    <mergeCell ref="B58:E59"/>
    <mergeCell ref="F58:G59"/>
    <mergeCell ref="H58:I59"/>
    <mergeCell ref="J58:K59"/>
    <mergeCell ref="L58:M59"/>
    <mergeCell ref="N58:O59"/>
    <mergeCell ref="P58:Q59"/>
    <mergeCell ref="C47:AB51"/>
    <mergeCell ref="AE49:AK50"/>
    <mergeCell ref="AL49:AQ50"/>
    <mergeCell ref="AV49:AV50"/>
    <mergeCell ref="AW49:AW50"/>
    <mergeCell ref="AX49:AY50"/>
    <mergeCell ref="AU50:AU51"/>
    <mergeCell ref="AW58:AW59"/>
    <mergeCell ref="AY58:AY59"/>
    <mergeCell ref="BA44:BA45"/>
    <mergeCell ref="BB44:BB45"/>
    <mergeCell ref="BC44:BC45"/>
    <mergeCell ref="AJ44:AK45"/>
    <mergeCell ref="AL44:AM45"/>
    <mergeCell ref="AN44:AO45"/>
    <mergeCell ref="AP44:AQ45"/>
    <mergeCell ref="AV44:AV45"/>
    <mergeCell ref="AW44:AW45"/>
    <mergeCell ref="R44:S45"/>
    <mergeCell ref="T44:U45"/>
    <mergeCell ref="V44:W45"/>
    <mergeCell ref="X44:Y45"/>
    <mergeCell ref="Z44:AA45"/>
    <mergeCell ref="AE44:AI45"/>
    <mergeCell ref="C52:D52"/>
    <mergeCell ref="E52:AB52"/>
    <mergeCell ref="AZ39:AZ40"/>
    <mergeCell ref="B44:E45"/>
    <mergeCell ref="F44:G45"/>
    <mergeCell ref="H44:I45"/>
    <mergeCell ref="J44:K45"/>
    <mergeCell ref="L44:M45"/>
    <mergeCell ref="N44:O45"/>
    <mergeCell ref="P44:Q45"/>
    <mergeCell ref="AJ39:AK40"/>
    <mergeCell ref="AL39:AM40"/>
    <mergeCell ref="AN39:AO40"/>
    <mergeCell ref="AP39:AQ40"/>
    <mergeCell ref="AU39:AU40"/>
    <mergeCell ref="AV39:AV40"/>
    <mergeCell ref="R39:S40"/>
    <mergeCell ref="T39:U40"/>
    <mergeCell ref="V39:W40"/>
    <mergeCell ref="X39:Y40"/>
    <mergeCell ref="Z39:AA40"/>
    <mergeCell ref="AE39:AI40"/>
    <mergeCell ref="AX44:AX45"/>
    <mergeCell ref="AY44:AY45"/>
    <mergeCell ref="AZ44:AZ45"/>
    <mergeCell ref="A36:I37"/>
    <mergeCell ref="B39:E40"/>
    <mergeCell ref="F39:G40"/>
    <mergeCell ref="H39:I40"/>
    <mergeCell ref="J39:K40"/>
    <mergeCell ref="L39:M40"/>
    <mergeCell ref="N39:O40"/>
    <mergeCell ref="P39:Q40"/>
    <mergeCell ref="C29:AB33"/>
    <mergeCell ref="AE31:AK32"/>
    <mergeCell ref="AL31:AQ32"/>
    <mergeCell ref="AV31:AV32"/>
    <mergeCell ref="AW31:AW32"/>
    <mergeCell ref="AX31:AY32"/>
    <mergeCell ref="AU32:AU33"/>
    <mergeCell ref="AW39:AW40"/>
    <mergeCell ref="AY39:AY40"/>
    <mergeCell ref="BA26:BA27"/>
    <mergeCell ref="BB26:BB27"/>
    <mergeCell ref="BC26:BC27"/>
    <mergeCell ref="AJ26:AK27"/>
    <mergeCell ref="AL26:AM27"/>
    <mergeCell ref="AN26:AO27"/>
    <mergeCell ref="AP26:AQ27"/>
    <mergeCell ref="AV26:AV27"/>
    <mergeCell ref="AW26:AW27"/>
    <mergeCell ref="R26:S27"/>
    <mergeCell ref="T26:U27"/>
    <mergeCell ref="V26:W27"/>
    <mergeCell ref="X26:Y27"/>
    <mergeCell ref="Z26:AA27"/>
    <mergeCell ref="AE26:AI27"/>
    <mergeCell ref="C34:D34"/>
    <mergeCell ref="E34:AB34"/>
    <mergeCell ref="AY21:AY22"/>
    <mergeCell ref="AZ21:AZ22"/>
    <mergeCell ref="B26:E27"/>
    <mergeCell ref="F26:G27"/>
    <mergeCell ref="H26:I27"/>
    <mergeCell ref="J26:K27"/>
    <mergeCell ref="L26:M27"/>
    <mergeCell ref="N26:O27"/>
    <mergeCell ref="P26:Q27"/>
    <mergeCell ref="AJ21:AK22"/>
    <mergeCell ref="AL21:AM22"/>
    <mergeCell ref="AN21:AO22"/>
    <mergeCell ref="AP21:AQ22"/>
    <mergeCell ref="AU21:AU22"/>
    <mergeCell ref="AV21:AV22"/>
    <mergeCell ref="R21:S22"/>
    <mergeCell ref="T21:U22"/>
    <mergeCell ref="V21:W22"/>
    <mergeCell ref="X21:Y22"/>
    <mergeCell ref="Z21:AA22"/>
    <mergeCell ref="AE21:AI22"/>
    <mergeCell ref="AX26:AX27"/>
    <mergeCell ref="AY26:AY27"/>
    <mergeCell ref="AZ26:AZ27"/>
    <mergeCell ref="C7:K8"/>
    <mergeCell ref="L7:AP8"/>
    <mergeCell ref="A18:I19"/>
    <mergeCell ref="B21:E22"/>
    <mergeCell ref="F21:G22"/>
    <mergeCell ref="H21:I22"/>
    <mergeCell ref="J21:K22"/>
    <mergeCell ref="L21:M22"/>
    <mergeCell ref="N21:O22"/>
    <mergeCell ref="P21:Q22"/>
    <mergeCell ref="A2:H2"/>
    <mergeCell ref="I2:AJ2"/>
    <mergeCell ref="AK2:AR2"/>
    <mergeCell ref="A3:AR3"/>
    <mergeCell ref="C5:K6"/>
    <mergeCell ref="L5:AP6"/>
    <mergeCell ref="AW21:AW22"/>
  </mergeCells>
  <phoneticPr fontId="3"/>
  <conditionalFormatting sqref="AN239:AR242">
    <cfRule type="expression" dxfId="35" priority="16">
      <formula>IF(AN239="定",TRUE)</formula>
    </cfRule>
    <cfRule type="expression" dxfId="34" priority="17">
      <formula>IF(CA239="×",TRUE)</formula>
    </cfRule>
    <cfRule type="expression" dxfId="33" priority="18">
      <formula>IF(AN239=0,TRUE)</formula>
    </cfRule>
  </conditionalFormatting>
  <conditionalFormatting sqref="AA243 AA247 AA251 AA255 AA259 AA263 AA267 AA271 AA275 AA279 AA283 AA287 AA291 AA295 AA299 AA303 AA307 AA311 AA315 AA319">
    <cfRule type="expression" dxfId="32" priority="4">
      <formula>IF(AA243="定",TRUE)</formula>
    </cfRule>
    <cfRule type="expression" dxfId="31" priority="5">
      <formula>IF(BO243="×",TRUE)</formula>
    </cfRule>
    <cfRule type="expression" dxfId="30" priority="6">
      <formula>IF(AA243=0,TRUE)</formula>
    </cfRule>
  </conditionalFormatting>
  <conditionalFormatting sqref="AD239 X239 U239">
    <cfRule type="expression" dxfId="29" priority="13">
      <formula>IF(U239="定",TRUE)</formula>
    </cfRule>
    <cfRule type="expression" dxfId="28" priority="14">
      <formula>IF(BI239="×",TRUE)</formula>
    </cfRule>
    <cfRule type="expression" dxfId="27" priority="15">
      <formula>IF(U239=0,TRUE)</formula>
    </cfRule>
  </conditionalFormatting>
  <conditionalFormatting sqref="AA239">
    <cfRule type="expression" dxfId="26" priority="10">
      <formula>IF(AA239="定",TRUE)</formula>
    </cfRule>
    <cfRule type="expression" dxfId="25" priority="11">
      <formula>IF(BO239="×",TRUE)</formula>
    </cfRule>
    <cfRule type="expression" dxfId="24" priority="12">
      <formula>IF(AA239=0,TRUE)</formula>
    </cfRule>
  </conditionalFormatting>
  <conditionalFormatting sqref="AD243 AD247 AD251 AD255 AD259 AD263 AD267 AD271 AD275 AD279 AD283 AD287 AD291 AD295 AD299 AD303 AD307 AD311 AD315 AD319 X243 X247 X251 X255 X259 X263 X267 X271 X275 X279 X283 X287 X291 X295 X299 X303 X307 X311 X315 X319 U243 U247 U251 U255 U259 U263 U267 U271 U275 U279 U283 U287 U291 U295 U299 U303 U307 U311 U315 U319">
    <cfRule type="expression" dxfId="23" priority="7">
      <formula>IF(U243="定",TRUE)</formula>
    </cfRule>
    <cfRule type="expression" dxfId="22" priority="8">
      <formula>IF(BI243="×",TRUE)</formula>
    </cfRule>
    <cfRule type="expression" dxfId="21" priority="9">
      <formula>IF(U243=0,TRUE)</formula>
    </cfRule>
  </conditionalFormatting>
  <conditionalFormatting sqref="AN243:AR322">
    <cfRule type="expression" dxfId="20" priority="1">
      <formula>IF(AN243="定",TRUE)</formula>
    </cfRule>
    <cfRule type="expression" dxfId="19" priority="2">
      <formula>IF(CA243="×",TRUE)</formula>
    </cfRule>
    <cfRule type="expression" dxfId="18" priority="3">
      <formula>IF(AN243=0,TRUE)</formula>
    </cfRule>
  </conditionalFormatting>
  <dataValidations count="5">
    <dataValidation type="list" allowBlank="1" showInputMessage="1" showErrorMessage="1" sqref="C34:D34 C52:D52 C71:D71 C89:D89 C107:D107 C126:D126 C144:D144 C163:D163 C181:D181 C199:D199" xr:uid="{BCC31126-8B33-4777-A01E-FF2E54722CC7}">
      <formula1>"☑,□"</formula1>
    </dataValidation>
    <dataValidation type="whole" allowBlank="1" showInputMessage="1" showErrorMessage="1" sqref="H168:I169 H173:I174 H186:I187 H191:I192 H150:I151 H155:I156 H58:I59 H63:I64 H76:I77 H81:I82 H94:I95 H99:I100 H113:I114 H118:I119 H131:I132 H136:I137" xr:uid="{F562DDF8-37F2-4B89-B881-1B94E3B31366}">
      <formula1>5</formula1>
      <formula2>28</formula2>
    </dataValidation>
    <dataValidation type="whole" allowBlank="1" showInputMessage="1" showErrorMessage="1" sqref="L168:M169 X168:Y169 L173:M174 X173:Y174 AN173:AO174 AN168:AO169 L191:M192 X191:Y192 AN191:AO192 AN186:AO187 AN26:AO27 AN21:AO22 L21:M22 X21:Y22 L26:M27 X26:Y27 AN44:AO45 AN39:AO40 L58:M59 X58:Y59 L63:M64 X63:Y64 AN63:AO64 AN58:AO59 L76:M77 X76:Y77 L81:M82 X81:Y82 AN81:AO82 AN76:AO77 L94:M95 X94:Y95 L99:M100 X99:Y100 AN99:AO100 AN94:AO95 L113:M114 X113:Y114 L118:M119 X118:Y119 AN118:AO119 AN113:AO114 L131:M132 X131:Y132 L136:M137 X136:Y137 AN136:AO137 AN131:AO132 L150:M151 X150:Y151 L155:M156 X155:Y156 AN155:AO156 AN150:AO151 L186:M187 X186:Y187 L39:M40 X39:Y40 L44:M45 X44:Y45" xr:uid="{A83F44B1-36A4-486D-AEB7-1DC0780626B8}">
      <formula1>0</formula1>
      <formula2>59</formula2>
    </dataValidation>
    <dataValidation type="list" allowBlank="1" showInputMessage="1" showErrorMessage="1" sqref="H239:J322" xr:uid="{7DF8C97F-2EC7-416F-BF68-DAA072E05318}">
      <formula1>"○,定,×,－"</formula1>
    </dataValidation>
    <dataValidation type="whole" allowBlank="1" showInputMessage="1" showErrorMessage="1" sqref="AH239:AJ322" xr:uid="{DFEEB589-41B0-4EB5-B49D-975B3E904087}">
      <formula1>1</formula1>
      <formula2>10</formula2>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rowBreaks count="2" manualBreakCount="2">
    <brk id="53" max="43" man="1"/>
    <brk id="233" max="4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8E9B-2430-488F-B1D2-03CEDDBF7797}">
  <sheetPr>
    <pageSetUpPr fitToPage="1"/>
  </sheetPr>
  <dimension ref="A1:BH327"/>
  <sheetViews>
    <sheetView tabSelected="1" view="pageBreakPreview" zoomScale="55" zoomScaleNormal="100" zoomScaleSheetLayoutView="55" zoomScalePageLayoutView="25" workbookViewId="0">
      <selection activeCell="A2" sqref="A2:H2"/>
    </sheetView>
  </sheetViews>
  <sheetFormatPr defaultColWidth="9" defaultRowHeight="18.75" x14ac:dyDescent="0.15"/>
  <cols>
    <col min="1" max="3" width="4.125" style="1" customWidth="1"/>
    <col min="4" max="4" width="4.125" style="103" customWidth="1"/>
    <col min="5" max="5" width="4.125" style="1" customWidth="1"/>
    <col min="6" max="31" width="3.375" style="1" customWidth="1"/>
    <col min="32" max="43" width="3.625" style="1" customWidth="1"/>
    <col min="44" max="44" width="4" style="1" customWidth="1"/>
    <col min="45" max="45" width="2.375" style="1" hidden="1" customWidth="1"/>
    <col min="46" max="55" width="9" style="1" hidden="1" customWidth="1"/>
    <col min="56" max="56" width="9" style="1" customWidth="1"/>
    <col min="57" max="16384" width="9" style="1"/>
  </cols>
  <sheetData>
    <row r="1" spans="1:59" ht="29.25" customHeight="1" x14ac:dyDescent="0.15">
      <c r="D1" s="2"/>
    </row>
    <row r="2" spans="1:59" ht="35.1" customHeight="1" x14ac:dyDescent="0.15">
      <c r="A2" s="169" t="s">
        <v>117</v>
      </c>
      <c r="B2" s="169"/>
      <c r="C2" s="169"/>
      <c r="D2" s="169"/>
      <c r="E2" s="169"/>
      <c r="F2" s="169"/>
      <c r="G2" s="169"/>
      <c r="H2" s="169"/>
      <c r="I2" s="170" t="s">
        <v>115</v>
      </c>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24"/>
      <c r="AT2" s="128"/>
      <c r="AU2" s="3"/>
      <c r="AV2" s="3"/>
      <c r="AW2" s="3"/>
      <c r="AX2" s="3"/>
      <c r="AY2" s="3"/>
      <c r="AZ2" s="3"/>
      <c r="BA2" s="3"/>
      <c r="BB2" s="3"/>
      <c r="BC2" s="3"/>
      <c r="BD2" s="3"/>
      <c r="BE2" s="3"/>
      <c r="BF2" s="3"/>
      <c r="BG2" s="3"/>
    </row>
    <row r="3" spans="1:59" ht="35.1" customHeight="1" x14ac:dyDescent="0.15">
      <c r="A3" s="170" t="s">
        <v>116</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24"/>
      <c r="AT3" s="128"/>
      <c r="AU3" s="3"/>
      <c r="AV3" s="3"/>
      <c r="AW3" s="3"/>
      <c r="AX3" s="3"/>
      <c r="AY3" s="3"/>
      <c r="AZ3" s="3"/>
      <c r="BA3" s="3"/>
      <c r="BB3" s="3"/>
      <c r="BC3" s="3"/>
      <c r="BD3" s="3"/>
      <c r="BE3" s="3"/>
      <c r="BF3" s="3"/>
      <c r="BG3" s="3"/>
    </row>
    <row r="4" spans="1:59" ht="27.75" customHeight="1" thickBot="1" x14ac:dyDescent="0.2">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4"/>
      <c r="AT4" s="128"/>
      <c r="AU4" s="3"/>
      <c r="AV4" s="3"/>
      <c r="AW4" s="3"/>
      <c r="AX4" s="3"/>
      <c r="AY4" s="3"/>
      <c r="AZ4" s="3"/>
      <c r="BA4" s="3"/>
      <c r="BB4" s="3"/>
      <c r="BC4" s="3"/>
      <c r="BD4" s="3"/>
      <c r="BE4" s="3"/>
      <c r="BF4" s="3"/>
      <c r="BG4" s="3"/>
    </row>
    <row r="5" spans="1:59" ht="27.75" customHeight="1" x14ac:dyDescent="0.15">
      <c r="A5" s="125"/>
      <c r="B5" s="124"/>
      <c r="C5" s="171" t="s">
        <v>119</v>
      </c>
      <c r="D5" s="172"/>
      <c r="E5" s="172"/>
      <c r="F5" s="172"/>
      <c r="G5" s="172"/>
      <c r="H5" s="172"/>
      <c r="I5" s="172"/>
      <c r="J5" s="172"/>
      <c r="K5" s="172"/>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5"/>
      <c r="AQ5" s="125"/>
      <c r="AR5" s="125"/>
      <c r="AS5" s="124"/>
      <c r="AT5" s="128"/>
      <c r="AU5" s="3"/>
      <c r="AV5" s="3"/>
      <c r="AW5" s="3"/>
      <c r="AX5" s="3"/>
      <c r="AY5" s="3"/>
      <c r="AZ5" s="3"/>
      <c r="BA5" s="3"/>
      <c r="BB5" s="3"/>
      <c r="BC5" s="3"/>
      <c r="BD5" s="3"/>
      <c r="BE5" s="3"/>
      <c r="BF5" s="3"/>
      <c r="BG5" s="3"/>
    </row>
    <row r="6" spans="1:59" ht="27.75" customHeight="1" x14ac:dyDescent="0.15">
      <c r="A6" s="125"/>
      <c r="B6" s="124"/>
      <c r="C6" s="173"/>
      <c r="D6" s="141"/>
      <c r="E6" s="141"/>
      <c r="F6" s="141"/>
      <c r="G6" s="141"/>
      <c r="H6" s="141"/>
      <c r="I6" s="141"/>
      <c r="J6" s="141"/>
      <c r="K6" s="141"/>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7"/>
      <c r="AQ6" s="125"/>
      <c r="AR6" s="125"/>
      <c r="AS6" s="124"/>
      <c r="AT6" s="128"/>
      <c r="AU6" s="3"/>
      <c r="AV6" s="3"/>
      <c r="AW6" s="3"/>
      <c r="AX6" s="3"/>
      <c r="AY6" s="3"/>
      <c r="AZ6" s="3"/>
      <c r="BA6" s="3"/>
      <c r="BB6" s="3"/>
      <c r="BC6" s="3"/>
      <c r="BD6" s="3"/>
      <c r="BE6" s="3"/>
      <c r="BF6" s="3"/>
      <c r="BG6" s="3"/>
    </row>
    <row r="7" spans="1:59" ht="27.75" customHeight="1" x14ac:dyDescent="0.15">
      <c r="A7" s="125"/>
      <c r="B7" s="125"/>
      <c r="C7" s="140" t="s">
        <v>118</v>
      </c>
      <c r="D7" s="141"/>
      <c r="E7" s="141"/>
      <c r="F7" s="141"/>
      <c r="G7" s="141"/>
      <c r="H7" s="141"/>
      <c r="I7" s="141"/>
      <c r="J7" s="141"/>
      <c r="K7" s="141"/>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7"/>
      <c r="AQ7" s="125"/>
      <c r="AR7" s="125"/>
      <c r="AS7" s="124"/>
      <c r="AT7" s="128"/>
      <c r="AU7" s="3"/>
      <c r="AV7" s="3"/>
      <c r="AW7" s="3"/>
      <c r="AX7" s="3"/>
      <c r="AY7" s="3"/>
      <c r="AZ7" s="3"/>
      <c r="BA7" s="3"/>
      <c r="BB7" s="3"/>
      <c r="BC7" s="3"/>
      <c r="BD7" s="3"/>
      <c r="BE7" s="3"/>
      <c r="BF7" s="3"/>
      <c r="BG7" s="3"/>
    </row>
    <row r="8" spans="1:59" ht="27.75" customHeight="1" thickBot="1" x14ac:dyDescent="0.2">
      <c r="A8" s="125"/>
      <c r="B8" s="125"/>
      <c r="C8" s="142"/>
      <c r="D8" s="143"/>
      <c r="E8" s="143"/>
      <c r="F8" s="143"/>
      <c r="G8" s="143"/>
      <c r="H8" s="143"/>
      <c r="I8" s="143"/>
      <c r="J8" s="143"/>
      <c r="K8" s="143"/>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9"/>
      <c r="AQ8" s="125"/>
      <c r="AR8" s="125"/>
      <c r="AS8" s="124"/>
      <c r="AT8" s="128"/>
      <c r="AU8" s="3"/>
      <c r="AV8" s="3"/>
      <c r="AW8" s="3"/>
      <c r="AX8" s="3"/>
      <c r="AY8" s="3"/>
      <c r="AZ8" s="3"/>
      <c r="BA8" s="3"/>
      <c r="BB8" s="3"/>
      <c r="BC8" s="3"/>
      <c r="BD8" s="3"/>
      <c r="BE8" s="3"/>
      <c r="BF8" s="3"/>
      <c r="BG8" s="3"/>
    </row>
    <row r="9" spans="1:59" ht="27.75" customHeight="1" x14ac:dyDescent="0.15">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4"/>
      <c r="AT9" s="128"/>
      <c r="AU9" s="3"/>
      <c r="AV9" s="3"/>
      <c r="AW9" s="3"/>
      <c r="AX9" s="3"/>
      <c r="AY9" s="3"/>
      <c r="AZ9" s="3"/>
      <c r="BA9" s="3"/>
      <c r="BB9" s="3"/>
      <c r="BC9" s="3"/>
      <c r="BD9" s="3"/>
      <c r="BE9" s="3"/>
      <c r="BF9" s="3"/>
      <c r="BG9" s="3"/>
    </row>
    <row r="10" spans="1:59" s="9" customFormat="1" ht="28.5" customHeight="1" x14ac:dyDescent="0.15">
      <c r="A10" s="4" t="s">
        <v>113</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5"/>
      <c r="AU10" s="8"/>
      <c r="AV10" s="8"/>
      <c r="AW10" s="8"/>
      <c r="AX10" s="8"/>
      <c r="AY10" s="8"/>
      <c r="AZ10" s="8"/>
      <c r="BA10" s="8"/>
      <c r="BB10" s="8"/>
      <c r="BC10" s="8"/>
      <c r="BD10" s="8"/>
      <c r="BE10" s="8"/>
      <c r="BF10" s="8"/>
      <c r="BG10" s="8"/>
    </row>
    <row r="11" spans="1:59" s="10" customFormat="1" ht="15" customHeight="1" x14ac:dyDescent="0.15">
      <c r="D11" s="11"/>
      <c r="U11" s="9"/>
      <c r="V11" s="9"/>
      <c r="W11" s="9"/>
      <c r="X11" s="12"/>
      <c r="Y11" s="9"/>
      <c r="Z11" s="9"/>
      <c r="AA11" s="9"/>
      <c r="AB11" s="9"/>
      <c r="AC11" s="9"/>
      <c r="AD11" s="9"/>
      <c r="AE11" s="9"/>
      <c r="AF11" s="9"/>
      <c r="AG11" s="9"/>
      <c r="AH11" s="9"/>
      <c r="AI11" s="9"/>
      <c r="AJ11" s="9"/>
      <c r="AK11" s="9"/>
      <c r="AL11" s="9"/>
      <c r="AM11" s="9"/>
      <c r="AN11" s="9"/>
      <c r="AO11" s="9"/>
      <c r="AP11" s="9"/>
      <c r="AQ11" s="9"/>
      <c r="AR11" s="9"/>
      <c r="AS11" s="9"/>
      <c r="AT11" s="9"/>
      <c r="AU11" s="13"/>
      <c r="AV11" s="13"/>
      <c r="AW11" s="13"/>
      <c r="AX11" s="13"/>
      <c r="AY11" s="13"/>
      <c r="AZ11" s="13"/>
      <c r="BA11" s="13"/>
      <c r="BB11" s="13"/>
      <c r="BC11" s="13"/>
      <c r="BD11" s="13"/>
      <c r="BE11" s="13"/>
      <c r="BF11" s="13"/>
      <c r="BG11" s="13"/>
    </row>
    <row r="12" spans="1:59" s="16" customFormat="1" ht="4.5" customHeight="1" x14ac:dyDescent="0.15">
      <c r="A12" s="14"/>
      <c r="B12" s="14"/>
      <c r="C12" s="15"/>
      <c r="F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V12" s="8"/>
      <c r="AW12" s="8"/>
      <c r="AX12" s="8"/>
      <c r="AY12" s="8"/>
      <c r="AZ12" s="8"/>
      <c r="BA12" s="8"/>
      <c r="BB12" s="8"/>
      <c r="BC12" s="8"/>
      <c r="BD12" s="8"/>
      <c r="BE12" s="8"/>
      <c r="BF12" s="8"/>
      <c r="BG12" s="8"/>
    </row>
    <row r="13" spans="1:59" s="9" customFormat="1" ht="28.5" customHeight="1" x14ac:dyDescent="0.15">
      <c r="A13" s="17"/>
      <c r="B13" s="18" t="s">
        <v>0</v>
      </c>
      <c r="D13" s="19"/>
      <c r="X13" s="12"/>
      <c r="AU13" s="8"/>
      <c r="AV13" s="8"/>
      <c r="AW13" s="8"/>
      <c r="AX13" s="8"/>
      <c r="AY13" s="8"/>
      <c r="AZ13" s="8"/>
      <c r="BA13" s="8"/>
      <c r="BB13" s="8"/>
      <c r="BC13" s="8"/>
      <c r="BD13" s="8"/>
      <c r="BE13" s="8"/>
      <c r="BF13" s="8"/>
      <c r="BG13" s="8"/>
    </row>
    <row r="14" spans="1:59" s="9" customFormat="1" ht="28.5" customHeight="1" x14ac:dyDescent="0.15">
      <c r="A14" s="17"/>
      <c r="B14" s="18" t="s">
        <v>1</v>
      </c>
      <c r="D14" s="19"/>
      <c r="X14" s="12"/>
    </row>
    <row r="15" spans="1:59" s="9" customFormat="1" ht="28.5" customHeight="1" x14ac:dyDescent="0.15">
      <c r="A15" s="17"/>
      <c r="B15" s="18" t="s">
        <v>2</v>
      </c>
      <c r="D15" s="19"/>
      <c r="X15" s="12"/>
    </row>
    <row r="16" spans="1:59" s="21" customFormat="1" ht="28.5" customHeight="1" x14ac:dyDescent="0.15">
      <c r="B16" s="24"/>
      <c r="C16" s="25"/>
      <c r="D16" s="25"/>
      <c r="E16" s="25"/>
      <c r="F16" s="25"/>
      <c r="G16" s="25"/>
      <c r="H16" s="25"/>
      <c r="I16" s="25"/>
      <c r="J16" s="25"/>
      <c r="K16" s="25"/>
      <c r="L16" s="25"/>
      <c r="M16" s="25"/>
      <c r="N16" s="25"/>
      <c r="O16" s="25"/>
      <c r="P16" s="25"/>
      <c r="Q16" s="25"/>
      <c r="R16" s="25"/>
      <c r="S16" s="26"/>
      <c r="T16" s="27"/>
      <c r="U16" s="27"/>
      <c r="V16" s="27"/>
      <c r="W16" s="27"/>
      <c r="X16" s="28"/>
      <c r="Y16" s="27"/>
      <c r="Z16" s="27"/>
      <c r="AA16" s="27"/>
      <c r="AB16" s="27"/>
      <c r="AC16" s="27"/>
      <c r="AD16" s="27"/>
      <c r="AE16" s="27"/>
      <c r="AF16" s="27"/>
      <c r="AG16" s="27"/>
      <c r="AH16" s="27"/>
      <c r="AI16" s="27"/>
      <c r="AJ16" s="27"/>
      <c r="AK16" s="27"/>
      <c r="AL16" s="27"/>
      <c r="AM16" s="27"/>
      <c r="AR16" s="29"/>
      <c r="AS16" s="20"/>
      <c r="AT16" s="23"/>
      <c r="AU16" s="22"/>
      <c r="AV16" s="22"/>
      <c r="AW16" s="22"/>
      <c r="AX16" s="22"/>
      <c r="AY16" s="22"/>
      <c r="AZ16" s="22"/>
      <c r="BA16" s="22"/>
      <c r="BB16" s="22"/>
      <c r="BC16" s="22"/>
      <c r="BD16" s="22"/>
      <c r="BE16" s="22"/>
      <c r="BF16" s="22"/>
    </row>
    <row r="17" spans="1:60" s="16" customFormat="1" ht="4.5" customHeight="1" x14ac:dyDescent="0.15">
      <c r="A17" s="14"/>
      <c r="B17" s="14"/>
      <c r="C17" s="15"/>
      <c r="F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V17" s="40"/>
      <c r="AW17" s="40"/>
      <c r="AX17" s="40"/>
      <c r="AY17" s="40"/>
      <c r="AZ17" s="40"/>
      <c r="BA17" s="40"/>
      <c r="BB17" s="40"/>
      <c r="BC17" s="40"/>
      <c r="BD17" s="40"/>
      <c r="BE17" s="40"/>
      <c r="BF17" s="40"/>
      <c r="BG17" s="9"/>
    </row>
    <row r="18" spans="1:60" ht="25.5" customHeight="1" x14ac:dyDescent="0.15">
      <c r="A18" s="148" t="s">
        <v>3</v>
      </c>
      <c r="B18" s="149"/>
      <c r="C18" s="149"/>
      <c r="D18" s="149"/>
      <c r="E18" s="149"/>
      <c r="F18" s="149"/>
      <c r="G18" s="149"/>
      <c r="H18" s="149"/>
      <c r="I18" s="15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1"/>
      <c r="AV18" s="31" t="s">
        <v>4</v>
      </c>
      <c r="AW18" s="40"/>
      <c r="AX18" s="40"/>
      <c r="AY18" s="40"/>
      <c r="AZ18" s="40"/>
      <c r="BA18" s="31"/>
      <c r="BB18" s="40"/>
      <c r="BC18" s="40"/>
      <c r="BD18" s="40"/>
      <c r="BE18" s="132"/>
      <c r="BF18" s="132"/>
      <c r="BG18" s="132"/>
      <c r="BH18" s="133"/>
    </row>
    <row r="19" spans="1:60" ht="17.25" customHeight="1" x14ac:dyDescent="0.15">
      <c r="A19" s="151"/>
      <c r="B19" s="152"/>
      <c r="C19" s="152"/>
      <c r="D19" s="152"/>
      <c r="E19" s="152"/>
      <c r="F19" s="152"/>
      <c r="G19" s="152"/>
      <c r="H19" s="152"/>
      <c r="I19" s="153"/>
      <c r="J19" s="32"/>
      <c r="K19" s="32"/>
      <c r="L19" s="32"/>
      <c r="M19" s="32"/>
      <c r="N19" s="32"/>
      <c r="O19" s="32"/>
      <c r="P19" s="32"/>
      <c r="Q19" s="32"/>
      <c r="R19" s="32"/>
      <c r="S19" s="32"/>
      <c r="T19" s="32"/>
      <c r="U19" s="32"/>
      <c r="V19" s="32"/>
      <c r="W19" s="32"/>
      <c r="X19" s="33"/>
      <c r="Y19" s="33"/>
      <c r="Z19" s="33"/>
      <c r="AA19" s="33"/>
      <c r="AB19" s="33"/>
      <c r="AC19" s="33"/>
      <c r="AD19" s="33"/>
      <c r="AE19" s="34"/>
      <c r="AF19" s="33"/>
      <c r="AG19" s="33"/>
      <c r="AH19" s="33"/>
      <c r="AI19" s="33"/>
      <c r="AJ19" s="33"/>
      <c r="AK19" s="33"/>
      <c r="AL19" s="33"/>
      <c r="AM19" s="33"/>
      <c r="AN19" s="33"/>
      <c r="AO19" s="33"/>
      <c r="AP19" s="35"/>
      <c r="AQ19" s="35"/>
      <c r="AR19" s="35"/>
      <c r="AS19" s="35"/>
      <c r="AT19" s="31"/>
      <c r="AU19" s="31"/>
      <c r="AV19" s="31"/>
      <c r="AW19" s="31"/>
      <c r="AX19" s="31"/>
      <c r="AY19" s="31"/>
      <c r="AZ19" s="31"/>
      <c r="BA19" s="31"/>
      <c r="BB19" s="31"/>
      <c r="BC19" s="31"/>
      <c r="BD19" s="31"/>
      <c r="BE19" s="133"/>
      <c r="BF19" s="133"/>
      <c r="BG19" s="133"/>
      <c r="BH19" s="133"/>
    </row>
    <row r="20" spans="1:60" ht="28.5" customHeight="1" x14ac:dyDescent="0.15">
      <c r="A20" s="36"/>
      <c r="B20" s="37" t="s">
        <v>5</v>
      </c>
      <c r="C20" s="38"/>
      <c r="D20" s="38"/>
      <c r="E20" s="38"/>
      <c r="F20" s="31"/>
      <c r="G20" s="39"/>
      <c r="H20" s="31"/>
      <c r="I20" s="39"/>
      <c r="J20" s="39"/>
      <c r="K20" s="39"/>
      <c r="L20" s="39"/>
      <c r="M20" s="39"/>
      <c r="N20" s="39"/>
      <c r="O20" s="39"/>
      <c r="P20" s="39"/>
      <c r="Q20" s="39"/>
      <c r="R20" s="39"/>
      <c r="S20" s="39"/>
      <c r="T20" s="39"/>
      <c r="U20" s="39"/>
      <c r="V20" s="39"/>
      <c r="W20" s="39"/>
      <c r="X20" s="39"/>
      <c r="Y20" s="39"/>
      <c r="Z20" s="39"/>
      <c r="AA20" s="131"/>
      <c r="AB20" s="40"/>
      <c r="AC20" s="40"/>
      <c r="AD20" s="40"/>
      <c r="AE20" s="37" t="s">
        <v>6</v>
      </c>
      <c r="AF20" s="40"/>
      <c r="AG20" s="40"/>
      <c r="AH20" s="40"/>
      <c r="AI20" s="40"/>
      <c r="AJ20" s="40"/>
      <c r="AK20" s="40"/>
      <c r="AL20" s="40"/>
      <c r="AM20" s="40"/>
      <c r="AN20" s="40"/>
      <c r="AO20" s="40"/>
      <c r="AP20" s="40"/>
      <c r="AQ20" s="40"/>
      <c r="AR20" s="40"/>
      <c r="AS20" s="40"/>
      <c r="AT20" s="40"/>
      <c r="AU20" s="31"/>
      <c r="AV20" s="31"/>
      <c r="AW20" s="31" t="s">
        <v>7</v>
      </c>
      <c r="AX20" s="31"/>
      <c r="AY20" s="31"/>
      <c r="AZ20" s="31" t="s">
        <v>8</v>
      </c>
      <c r="BA20" s="31"/>
      <c r="BB20" s="31"/>
      <c r="BC20" s="31"/>
      <c r="BD20" s="31"/>
      <c r="BE20" s="133"/>
      <c r="BF20" s="133"/>
      <c r="BG20" s="133"/>
      <c r="BH20" s="133"/>
    </row>
    <row r="21" spans="1:60" ht="25.5" customHeight="1" x14ac:dyDescent="0.15">
      <c r="A21" s="36"/>
      <c r="B21" s="154" t="s">
        <v>135</v>
      </c>
      <c r="C21" s="155"/>
      <c r="D21" s="155"/>
      <c r="E21" s="156"/>
      <c r="F21" s="160" t="s">
        <v>9</v>
      </c>
      <c r="G21" s="160"/>
      <c r="H21" s="217"/>
      <c r="I21" s="217"/>
      <c r="J21" s="163" t="s">
        <v>10</v>
      </c>
      <c r="K21" s="163"/>
      <c r="L21" s="217"/>
      <c r="M21" s="217"/>
      <c r="N21" s="163" t="s">
        <v>11</v>
      </c>
      <c r="O21" s="165"/>
      <c r="P21" s="167" t="s">
        <v>12</v>
      </c>
      <c r="Q21" s="165"/>
      <c r="R21" s="186" t="s">
        <v>13</v>
      </c>
      <c r="S21" s="186"/>
      <c r="T21" s="217"/>
      <c r="U21" s="217"/>
      <c r="V21" s="163" t="s">
        <v>10</v>
      </c>
      <c r="W21" s="163"/>
      <c r="X21" s="217"/>
      <c r="Y21" s="217"/>
      <c r="Z21" s="163" t="s">
        <v>11</v>
      </c>
      <c r="AA21" s="165"/>
      <c r="AB21" s="31"/>
      <c r="AC21" s="31"/>
      <c r="AD21" s="31"/>
      <c r="AE21" s="154" t="s">
        <v>14</v>
      </c>
      <c r="AF21" s="188"/>
      <c r="AG21" s="188"/>
      <c r="AH21" s="188"/>
      <c r="AI21" s="189"/>
      <c r="AJ21" s="182">
        <f>ROUNDDOWN(AZ21/60,0)</f>
        <v>0</v>
      </c>
      <c r="AK21" s="182"/>
      <c r="AL21" s="184" t="s">
        <v>15</v>
      </c>
      <c r="AM21" s="184"/>
      <c r="AN21" s="182">
        <f>AZ21-AJ21*60</f>
        <v>0</v>
      </c>
      <c r="AO21" s="182"/>
      <c r="AP21" s="163" t="s">
        <v>11</v>
      </c>
      <c r="AQ21" s="165"/>
      <c r="AR21" s="40"/>
      <c r="AS21" s="31"/>
      <c r="AT21" s="31"/>
      <c r="AU21" s="177"/>
      <c r="AV21" s="177" t="s">
        <v>16</v>
      </c>
      <c r="AW21" s="176">
        <f>T21*60+X21</f>
        <v>0</v>
      </c>
      <c r="AX21" s="31"/>
      <c r="AY21" s="177" t="s">
        <v>17</v>
      </c>
      <c r="AZ21" s="176">
        <f>(T21*60+X21)-(H21*60+L21)</f>
        <v>0</v>
      </c>
      <c r="BA21" s="31"/>
      <c r="BB21" s="31"/>
      <c r="BC21" s="31"/>
      <c r="BD21" s="31"/>
      <c r="BE21" s="133"/>
      <c r="BF21" s="133"/>
      <c r="BG21" s="133"/>
      <c r="BH21" s="133"/>
    </row>
    <row r="22" spans="1:60" ht="35.25" customHeight="1" x14ac:dyDescent="0.15">
      <c r="A22" s="36"/>
      <c r="B22" s="157"/>
      <c r="C22" s="158"/>
      <c r="D22" s="158"/>
      <c r="E22" s="159"/>
      <c r="F22" s="160"/>
      <c r="G22" s="160"/>
      <c r="H22" s="218"/>
      <c r="I22" s="218"/>
      <c r="J22" s="164"/>
      <c r="K22" s="164"/>
      <c r="L22" s="218"/>
      <c r="M22" s="218"/>
      <c r="N22" s="164"/>
      <c r="O22" s="166"/>
      <c r="P22" s="168"/>
      <c r="Q22" s="166"/>
      <c r="R22" s="187"/>
      <c r="S22" s="187"/>
      <c r="T22" s="218"/>
      <c r="U22" s="218"/>
      <c r="V22" s="164"/>
      <c r="W22" s="164"/>
      <c r="X22" s="218"/>
      <c r="Y22" s="218"/>
      <c r="Z22" s="164"/>
      <c r="AA22" s="166"/>
      <c r="AB22" s="31"/>
      <c r="AC22" s="31"/>
      <c r="AD22" s="31"/>
      <c r="AE22" s="190"/>
      <c r="AF22" s="191"/>
      <c r="AG22" s="191"/>
      <c r="AH22" s="191"/>
      <c r="AI22" s="192"/>
      <c r="AJ22" s="183"/>
      <c r="AK22" s="183"/>
      <c r="AL22" s="185"/>
      <c r="AM22" s="185"/>
      <c r="AN22" s="183"/>
      <c r="AO22" s="183"/>
      <c r="AP22" s="164"/>
      <c r="AQ22" s="166"/>
      <c r="AR22" s="40"/>
      <c r="AS22" s="31"/>
      <c r="AT22" s="31"/>
      <c r="AU22" s="177"/>
      <c r="AV22" s="177"/>
      <c r="AW22" s="176"/>
      <c r="AX22" s="31"/>
      <c r="AY22" s="177"/>
      <c r="AZ22" s="176"/>
      <c r="BA22" s="31"/>
      <c r="BB22" s="31"/>
      <c r="BC22" s="31"/>
      <c r="BD22" s="31"/>
      <c r="BE22" s="133"/>
      <c r="BF22" s="133"/>
      <c r="BG22" s="133"/>
      <c r="BH22" s="133"/>
    </row>
    <row r="23" spans="1:60" ht="17.25" customHeight="1" x14ac:dyDescent="0.15">
      <c r="A23" s="36"/>
      <c r="B23" s="41"/>
      <c r="C23" s="41"/>
      <c r="D23" s="41"/>
      <c r="E23" s="41"/>
      <c r="F23" s="42"/>
      <c r="G23" s="42"/>
      <c r="H23" s="130"/>
      <c r="I23" s="42"/>
      <c r="J23" s="42"/>
      <c r="K23" s="42"/>
      <c r="L23" s="42"/>
      <c r="M23" s="42"/>
      <c r="N23" s="42"/>
      <c r="O23" s="42"/>
      <c r="P23" s="42"/>
      <c r="Q23" s="42"/>
      <c r="R23" s="42"/>
      <c r="S23" s="42"/>
      <c r="T23" s="42"/>
      <c r="U23" s="42"/>
      <c r="V23" s="42"/>
      <c r="W23" s="42"/>
      <c r="X23" s="40"/>
      <c r="Y23" s="40"/>
      <c r="Z23" s="39"/>
      <c r="AA23" s="131"/>
      <c r="AB23" s="40"/>
      <c r="AC23" s="40"/>
      <c r="AD23" s="40"/>
      <c r="AE23" s="40"/>
      <c r="AF23" s="40"/>
      <c r="AG23" s="40"/>
      <c r="AH23" s="40"/>
      <c r="AI23" s="40"/>
      <c r="AJ23" s="122" t="s">
        <v>18</v>
      </c>
      <c r="AK23" s="121"/>
      <c r="AL23" s="121"/>
      <c r="AM23" s="121"/>
      <c r="AN23" s="121"/>
      <c r="AO23" s="121"/>
      <c r="AP23" s="40"/>
      <c r="AQ23" s="40"/>
      <c r="AR23" s="40"/>
      <c r="AS23" s="31"/>
      <c r="AT23" s="31"/>
      <c r="AU23" s="31"/>
      <c r="AV23" s="31"/>
      <c r="AW23" s="31"/>
      <c r="AX23" s="31"/>
      <c r="AY23" s="31"/>
      <c r="AZ23" s="31"/>
      <c r="BA23" s="31"/>
      <c r="BB23" s="31"/>
      <c r="BC23" s="31"/>
      <c r="BD23" s="31"/>
      <c r="BE23" s="133"/>
      <c r="BF23" s="133"/>
      <c r="BG23" s="133"/>
      <c r="BH23" s="133"/>
    </row>
    <row r="24" spans="1:60" s="31" customFormat="1" ht="25.5" customHeight="1" x14ac:dyDescent="0.15">
      <c r="A24" s="36"/>
      <c r="B24" s="37"/>
      <c r="C24" s="38"/>
      <c r="D24" s="38"/>
      <c r="E24" s="38"/>
      <c r="F24" s="39"/>
      <c r="G24" s="39"/>
      <c r="H24" s="39"/>
      <c r="I24" s="39"/>
      <c r="J24" s="39"/>
      <c r="K24" s="39"/>
      <c r="L24" s="39"/>
      <c r="M24" s="39"/>
      <c r="N24" s="39"/>
      <c r="O24" s="39"/>
      <c r="P24" s="39"/>
      <c r="Q24" s="39"/>
      <c r="R24" s="39"/>
      <c r="S24" s="39"/>
      <c r="T24" s="39"/>
      <c r="U24" s="39"/>
      <c r="V24" s="39"/>
      <c r="W24" s="131"/>
      <c r="X24" s="40"/>
      <c r="Y24" s="40"/>
      <c r="Z24" s="39"/>
      <c r="AA24" s="131"/>
      <c r="AB24" s="40"/>
      <c r="AC24" s="40"/>
      <c r="AD24" s="40"/>
      <c r="AE24" s="40"/>
      <c r="AF24" s="40"/>
      <c r="AG24" s="40"/>
      <c r="AH24" s="40"/>
      <c r="AI24" s="40"/>
      <c r="AJ24" s="121"/>
      <c r="AK24" s="121"/>
      <c r="AL24" s="121"/>
      <c r="AM24" s="121"/>
      <c r="AN24" s="121"/>
      <c r="AO24" s="121"/>
      <c r="AP24" s="40"/>
      <c r="AQ24" s="40"/>
      <c r="AR24" s="40"/>
      <c r="AW24" s="47" t="s">
        <v>19</v>
      </c>
      <c r="AZ24" s="31" t="s">
        <v>20</v>
      </c>
      <c r="BC24" s="31" t="s">
        <v>130</v>
      </c>
      <c r="BE24" s="133"/>
      <c r="BF24" s="133"/>
      <c r="BG24" s="133"/>
      <c r="BH24" s="133"/>
    </row>
    <row r="25" spans="1:60" s="48" customFormat="1" ht="25.5" customHeight="1" x14ac:dyDescent="0.15">
      <c r="A25" s="45"/>
      <c r="B25" s="46" t="s">
        <v>129</v>
      </c>
      <c r="C25" s="46"/>
      <c r="D25" s="46"/>
      <c r="E25" s="46"/>
      <c r="F25" s="46"/>
      <c r="G25" s="46"/>
      <c r="H25" s="46"/>
      <c r="I25" s="46"/>
      <c r="J25" s="46"/>
      <c r="K25" s="46"/>
      <c r="L25" s="46"/>
      <c r="M25" s="46"/>
      <c r="N25" s="46"/>
      <c r="O25" s="47"/>
      <c r="P25" s="46"/>
      <c r="Q25" s="46"/>
      <c r="R25" s="46"/>
      <c r="S25" s="46"/>
      <c r="T25" s="46"/>
      <c r="U25" s="12"/>
      <c r="V25" s="46"/>
      <c r="W25" s="46"/>
      <c r="X25" s="40"/>
      <c r="Y25" s="40"/>
      <c r="Z25" s="39"/>
      <c r="AA25" s="131"/>
      <c r="AB25" s="40"/>
      <c r="AC25" s="40"/>
      <c r="AD25" s="40"/>
      <c r="AE25" s="37" t="s">
        <v>21</v>
      </c>
      <c r="AF25" s="47"/>
      <c r="AG25" s="42"/>
      <c r="AH25" s="42"/>
      <c r="AI25" s="42"/>
      <c r="AJ25" s="123"/>
      <c r="AK25" s="123"/>
      <c r="AL25" s="123"/>
      <c r="AM25" s="123"/>
      <c r="AN25" s="121"/>
      <c r="AO25" s="121"/>
      <c r="AP25" s="40"/>
      <c r="AQ25" s="31"/>
      <c r="AR25" s="40"/>
      <c r="AS25" s="31"/>
      <c r="AT25" s="31"/>
      <c r="AU25" s="47"/>
      <c r="AV25" s="47"/>
      <c r="AW25" s="47" t="s">
        <v>22</v>
      </c>
      <c r="AX25" s="47"/>
      <c r="AY25" s="47"/>
      <c r="AZ25" s="31" t="s">
        <v>23</v>
      </c>
      <c r="BA25" s="47"/>
      <c r="BB25" s="31"/>
      <c r="BC25" s="31" t="s">
        <v>131</v>
      </c>
      <c r="BD25" s="47"/>
      <c r="BE25" s="133"/>
      <c r="BF25" s="134"/>
      <c r="BG25" s="134"/>
      <c r="BH25" s="134"/>
    </row>
    <row r="26" spans="1:60" ht="25.5" customHeight="1" x14ac:dyDescent="0.15">
      <c r="A26" s="36"/>
      <c r="B26" s="154" t="s">
        <v>135</v>
      </c>
      <c r="C26" s="155"/>
      <c r="D26" s="155"/>
      <c r="E26" s="156"/>
      <c r="F26" s="160" t="s">
        <v>9</v>
      </c>
      <c r="G26" s="160"/>
      <c r="H26" s="217"/>
      <c r="I26" s="217"/>
      <c r="J26" s="163" t="s">
        <v>10</v>
      </c>
      <c r="K26" s="163"/>
      <c r="L26" s="217"/>
      <c r="M26" s="217"/>
      <c r="N26" s="163" t="s">
        <v>11</v>
      </c>
      <c r="O26" s="165"/>
      <c r="P26" s="167" t="s">
        <v>12</v>
      </c>
      <c r="Q26" s="165"/>
      <c r="R26" s="186" t="s">
        <v>13</v>
      </c>
      <c r="S26" s="186"/>
      <c r="T26" s="219"/>
      <c r="U26" s="217"/>
      <c r="V26" s="163" t="s">
        <v>10</v>
      </c>
      <c r="W26" s="163"/>
      <c r="X26" s="217"/>
      <c r="Y26" s="217"/>
      <c r="Z26" s="163" t="s">
        <v>11</v>
      </c>
      <c r="AA26" s="165"/>
      <c r="AB26" s="40"/>
      <c r="AC26" s="40"/>
      <c r="AD26" s="40"/>
      <c r="AE26" s="196" t="s">
        <v>24</v>
      </c>
      <c r="AF26" s="163"/>
      <c r="AG26" s="163"/>
      <c r="AH26" s="163"/>
      <c r="AI26" s="165"/>
      <c r="AJ26" s="194">
        <f>ROUNDDOWN(AW31/60,0)</f>
        <v>0</v>
      </c>
      <c r="AK26" s="182"/>
      <c r="AL26" s="163" t="s">
        <v>10</v>
      </c>
      <c r="AM26" s="163"/>
      <c r="AN26" s="182">
        <f>AW31-AJ26*60</f>
        <v>0</v>
      </c>
      <c r="AO26" s="182"/>
      <c r="AP26" s="163" t="s">
        <v>11</v>
      </c>
      <c r="AQ26" s="165"/>
      <c r="AR26" s="40"/>
      <c r="AS26" s="49"/>
      <c r="AT26" s="49"/>
      <c r="AU26" s="31"/>
      <c r="AV26" s="177" t="s">
        <v>25</v>
      </c>
      <c r="AW26" s="176">
        <f>IF(AZ26&lt;=BC26,BC26,AW21)</f>
        <v>1200</v>
      </c>
      <c r="AX26" s="193"/>
      <c r="AY26" s="177" t="s">
        <v>26</v>
      </c>
      <c r="AZ26" s="176">
        <f>T26*60+X26</f>
        <v>0</v>
      </c>
      <c r="BA26" s="193"/>
      <c r="BB26" s="177" t="s">
        <v>27</v>
      </c>
      <c r="BC26" s="176">
        <f>IF(C34="☑",21*60,20*60)</f>
        <v>1200</v>
      </c>
      <c r="BD26" s="31"/>
      <c r="BE26" s="133"/>
      <c r="BF26" s="133"/>
      <c r="BG26" s="133"/>
      <c r="BH26" s="133"/>
    </row>
    <row r="27" spans="1:60" ht="35.25" customHeight="1" x14ac:dyDescent="0.15">
      <c r="A27" s="36"/>
      <c r="B27" s="157"/>
      <c r="C27" s="158"/>
      <c r="D27" s="158"/>
      <c r="E27" s="159"/>
      <c r="F27" s="160"/>
      <c r="G27" s="160"/>
      <c r="H27" s="218"/>
      <c r="I27" s="218"/>
      <c r="J27" s="164"/>
      <c r="K27" s="164"/>
      <c r="L27" s="218"/>
      <c r="M27" s="218"/>
      <c r="N27" s="164"/>
      <c r="O27" s="166"/>
      <c r="P27" s="168"/>
      <c r="Q27" s="166"/>
      <c r="R27" s="187"/>
      <c r="S27" s="187"/>
      <c r="T27" s="220"/>
      <c r="U27" s="218"/>
      <c r="V27" s="164"/>
      <c r="W27" s="164"/>
      <c r="X27" s="218"/>
      <c r="Y27" s="218"/>
      <c r="Z27" s="164"/>
      <c r="AA27" s="166"/>
      <c r="AB27" s="31"/>
      <c r="AC27" s="31"/>
      <c r="AD27" s="31"/>
      <c r="AE27" s="168"/>
      <c r="AF27" s="164"/>
      <c r="AG27" s="164"/>
      <c r="AH27" s="164"/>
      <c r="AI27" s="166"/>
      <c r="AJ27" s="195"/>
      <c r="AK27" s="183"/>
      <c r="AL27" s="164"/>
      <c r="AM27" s="164"/>
      <c r="AN27" s="183"/>
      <c r="AO27" s="183"/>
      <c r="AP27" s="164"/>
      <c r="AQ27" s="166"/>
      <c r="AR27" s="40"/>
      <c r="AS27" s="49"/>
      <c r="AT27" s="49"/>
      <c r="AU27" s="31"/>
      <c r="AV27" s="177"/>
      <c r="AW27" s="176"/>
      <c r="AX27" s="193"/>
      <c r="AY27" s="177"/>
      <c r="AZ27" s="176"/>
      <c r="BA27" s="193"/>
      <c r="BB27" s="177"/>
      <c r="BC27" s="176"/>
      <c r="BD27" s="31"/>
      <c r="BE27" s="133"/>
      <c r="BF27" s="133"/>
      <c r="BG27" s="133"/>
      <c r="BH27" s="133"/>
    </row>
    <row r="28" spans="1:60" ht="17.25" customHeight="1" x14ac:dyDescent="0.15">
      <c r="A28" s="50"/>
      <c r="B28" s="41"/>
      <c r="C28" s="41"/>
      <c r="D28" s="41"/>
      <c r="E28" s="41"/>
      <c r="F28" s="31"/>
      <c r="G28" s="41"/>
      <c r="H28" s="130"/>
      <c r="I28" s="41"/>
      <c r="J28" s="41"/>
      <c r="K28" s="41"/>
      <c r="L28" s="41"/>
      <c r="M28" s="41"/>
      <c r="N28" s="41"/>
      <c r="O28" s="41"/>
      <c r="P28" s="51"/>
      <c r="Q28" s="41"/>
      <c r="R28" s="41"/>
      <c r="S28" s="41"/>
      <c r="T28" s="41"/>
      <c r="U28" s="41"/>
      <c r="V28" s="41"/>
      <c r="W28" s="41"/>
      <c r="X28" s="40"/>
      <c r="Y28" s="40"/>
      <c r="Z28" s="39"/>
      <c r="AA28" s="31"/>
      <c r="AB28" s="31"/>
      <c r="AC28" s="31"/>
      <c r="AD28" s="31"/>
      <c r="AE28" s="31"/>
      <c r="AF28" s="31"/>
      <c r="AG28" s="31"/>
      <c r="AH28" s="31"/>
      <c r="AI28" s="31"/>
      <c r="AJ28" s="44" t="s">
        <v>18</v>
      </c>
      <c r="AK28" s="31"/>
      <c r="AL28" s="31"/>
      <c r="AM28" s="31"/>
      <c r="AN28" s="31"/>
      <c r="AO28" s="31"/>
      <c r="AP28" s="31"/>
      <c r="AQ28" s="31"/>
      <c r="AR28" s="31"/>
      <c r="AS28" s="31"/>
      <c r="AT28" s="31"/>
      <c r="AU28" s="31"/>
      <c r="AV28" s="31"/>
      <c r="AW28" s="31"/>
      <c r="AX28" s="31"/>
      <c r="AY28" s="31"/>
      <c r="AZ28" s="63" t="s">
        <v>28</v>
      </c>
      <c r="BA28" s="31"/>
      <c r="BB28" s="31"/>
      <c r="BC28" s="31"/>
      <c r="BD28" s="31"/>
      <c r="BE28" s="133"/>
      <c r="BF28" s="133"/>
      <c r="BG28" s="133"/>
      <c r="BH28" s="133"/>
    </row>
    <row r="29" spans="1:60" ht="25.5" customHeight="1" x14ac:dyDescent="0.2">
      <c r="A29" s="50"/>
      <c r="B29" s="31"/>
      <c r="C29" s="201" t="s">
        <v>134</v>
      </c>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3"/>
      <c r="AD29" s="31"/>
      <c r="AE29" s="31"/>
      <c r="AF29" s="31"/>
      <c r="AG29" s="31"/>
      <c r="AH29" s="31"/>
      <c r="AI29" s="31"/>
      <c r="AJ29" s="31"/>
      <c r="AK29" s="31"/>
      <c r="AL29" s="31"/>
      <c r="AM29" s="31"/>
      <c r="AN29" s="31"/>
      <c r="AO29" s="31"/>
      <c r="AP29" s="31"/>
      <c r="AQ29" s="31"/>
      <c r="AR29" s="31"/>
      <c r="AS29" s="31"/>
      <c r="AT29" s="31"/>
      <c r="AU29" s="31"/>
      <c r="AV29" s="31"/>
      <c r="AW29" s="31"/>
      <c r="AX29" s="31"/>
      <c r="AY29" s="31"/>
      <c r="AZ29" s="129" t="s">
        <v>29</v>
      </c>
      <c r="BA29" s="31"/>
      <c r="BB29" s="31"/>
      <c r="BC29" s="31"/>
      <c r="BD29" s="31"/>
      <c r="BE29" s="133"/>
      <c r="BF29" s="133"/>
      <c r="BG29" s="133"/>
      <c r="BH29" s="133"/>
    </row>
    <row r="30" spans="1:60" ht="25.5" customHeight="1" x14ac:dyDescent="0.15">
      <c r="A30" s="50"/>
      <c r="B30" s="31"/>
      <c r="C30" s="204"/>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6"/>
      <c r="AD30" s="31"/>
      <c r="AE30" s="37" t="s">
        <v>30</v>
      </c>
      <c r="AF30" s="31"/>
      <c r="AG30" s="31"/>
      <c r="AH30" s="31"/>
      <c r="AI30" s="31"/>
      <c r="AJ30" s="31"/>
      <c r="AK30" s="31"/>
      <c r="AL30" s="31"/>
      <c r="AM30" s="31"/>
      <c r="AN30" s="31"/>
      <c r="AO30" s="31"/>
      <c r="AP30" s="31"/>
      <c r="AQ30" s="31"/>
      <c r="AR30" s="31"/>
      <c r="AS30" s="31"/>
      <c r="AT30" s="31"/>
      <c r="AU30" s="31"/>
      <c r="AV30" s="31"/>
      <c r="AW30" s="31" t="s">
        <v>31</v>
      </c>
      <c r="AX30" s="31"/>
      <c r="AY30" s="31"/>
      <c r="AZ30" s="31" t="s">
        <v>32</v>
      </c>
      <c r="BA30" s="64"/>
      <c r="BB30" s="31"/>
      <c r="BC30" s="31"/>
      <c r="BD30" s="31"/>
      <c r="BE30" s="133"/>
      <c r="BF30" s="133"/>
      <c r="BG30" s="133"/>
      <c r="BH30" s="133"/>
    </row>
    <row r="31" spans="1:60" s="48" customFormat="1" ht="25.5" customHeight="1" x14ac:dyDescent="0.15">
      <c r="A31" s="50"/>
      <c r="B31" s="31"/>
      <c r="C31" s="204"/>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6"/>
      <c r="AC31" s="1"/>
      <c r="AD31" s="31"/>
      <c r="AE31" s="154" t="s">
        <v>33</v>
      </c>
      <c r="AF31" s="155"/>
      <c r="AG31" s="155"/>
      <c r="AH31" s="155"/>
      <c r="AI31" s="155"/>
      <c r="AJ31" s="155"/>
      <c r="AK31" s="156"/>
      <c r="AL31" s="207">
        <f>IF(AZ21=0,0,ROUNDUP(AW31/AZ21,3))</f>
        <v>0</v>
      </c>
      <c r="AM31" s="208"/>
      <c r="AN31" s="208"/>
      <c r="AO31" s="208"/>
      <c r="AP31" s="208"/>
      <c r="AQ31" s="209"/>
      <c r="AR31" s="31"/>
      <c r="AS31" s="31"/>
      <c r="AT31" s="31"/>
      <c r="AU31" s="47"/>
      <c r="AV31" s="177" t="s">
        <v>34</v>
      </c>
      <c r="AW31" s="213">
        <f>IF(AW21-AW26&gt;0,IF(AW21-AW26&gt;AZ21,AZ21,AW21-AW26),0)</f>
        <v>0</v>
      </c>
      <c r="AX31" s="214" t="s">
        <v>35</v>
      </c>
      <c r="AY31" s="214"/>
      <c r="AZ31" s="64"/>
      <c r="BA31" s="64"/>
      <c r="BB31" s="47"/>
      <c r="BC31" s="47"/>
      <c r="BD31" s="47"/>
      <c r="BE31" s="134"/>
      <c r="BF31" s="134"/>
      <c r="BG31" s="134"/>
      <c r="BH31" s="134"/>
    </row>
    <row r="32" spans="1:60" ht="35.25" customHeight="1" x14ac:dyDescent="0.15">
      <c r="A32" s="50"/>
      <c r="B32" s="31"/>
      <c r="C32" s="204"/>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6"/>
      <c r="AD32" s="31"/>
      <c r="AE32" s="157"/>
      <c r="AF32" s="158"/>
      <c r="AG32" s="158"/>
      <c r="AH32" s="158"/>
      <c r="AI32" s="158"/>
      <c r="AJ32" s="158"/>
      <c r="AK32" s="159"/>
      <c r="AL32" s="210"/>
      <c r="AM32" s="211"/>
      <c r="AN32" s="211"/>
      <c r="AO32" s="211"/>
      <c r="AP32" s="211"/>
      <c r="AQ32" s="212"/>
      <c r="AR32" s="31"/>
      <c r="AS32" s="31"/>
      <c r="AT32" s="31"/>
      <c r="AU32" s="177"/>
      <c r="AV32" s="177"/>
      <c r="AW32" s="213"/>
      <c r="AX32" s="214"/>
      <c r="AY32" s="214"/>
      <c r="AZ32" s="31"/>
      <c r="BA32" s="31"/>
      <c r="BB32" s="31"/>
      <c r="BC32" s="31"/>
      <c r="BD32" s="31"/>
      <c r="BE32" s="133"/>
      <c r="BF32" s="133"/>
      <c r="BG32" s="133"/>
      <c r="BH32" s="133"/>
    </row>
    <row r="33" spans="1:60" ht="25.5" customHeight="1" x14ac:dyDescent="0.15">
      <c r="A33" s="50"/>
      <c r="B33" s="31"/>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6"/>
      <c r="AD33" s="31"/>
      <c r="AE33" s="31"/>
      <c r="AF33" s="31"/>
      <c r="AG33" s="31"/>
      <c r="AH33" s="31"/>
      <c r="AI33" s="31"/>
      <c r="AJ33" s="31"/>
      <c r="AK33" s="44" t="s">
        <v>18</v>
      </c>
      <c r="AL33" s="31"/>
      <c r="AM33" s="40"/>
      <c r="AN33" s="40"/>
      <c r="AO33" s="40"/>
      <c r="AP33" s="31"/>
      <c r="AQ33" s="31"/>
      <c r="AR33" s="31"/>
      <c r="AS33" s="31"/>
      <c r="AT33" s="31"/>
      <c r="AU33" s="177"/>
      <c r="AV33" s="31"/>
      <c r="AW33" s="31"/>
      <c r="AX33" s="31"/>
      <c r="AY33" s="31"/>
      <c r="AZ33" s="31"/>
      <c r="BA33" s="31"/>
      <c r="BB33" s="31"/>
      <c r="BC33" s="31"/>
      <c r="BD33" s="31"/>
      <c r="BE33" s="133"/>
      <c r="BF33" s="133"/>
      <c r="BG33" s="133"/>
      <c r="BH33" s="133"/>
    </row>
    <row r="34" spans="1:60" ht="25.5" customHeight="1" x14ac:dyDescent="0.15">
      <c r="A34" s="50"/>
      <c r="B34" s="31"/>
      <c r="C34" s="197" t="s">
        <v>132</v>
      </c>
      <c r="D34" s="198"/>
      <c r="E34" s="199" t="s">
        <v>133</v>
      </c>
      <c r="F34" s="199"/>
      <c r="G34" s="199"/>
      <c r="H34" s="199"/>
      <c r="I34" s="199"/>
      <c r="J34" s="199"/>
      <c r="K34" s="199"/>
      <c r="L34" s="199"/>
      <c r="M34" s="199"/>
      <c r="N34" s="199"/>
      <c r="O34" s="199"/>
      <c r="P34" s="199"/>
      <c r="Q34" s="199"/>
      <c r="R34" s="199"/>
      <c r="S34" s="199"/>
      <c r="T34" s="199"/>
      <c r="U34" s="199"/>
      <c r="V34" s="199"/>
      <c r="W34" s="199"/>
      <c r="X34" s="199"/>
      <c r="Y34" s="199"/>
      <c r="Z34" s="199"/>
      <c r="AA34" s="199"/>
      <c r="AB34" s="200"/>
      <c r="AD34" s="31"/>
      <c r="AE34" s="31"/>
      <c r="AF34" s="31"/>
      <c r="AG34" s="31"/>
      <c r="AJ34" s="31"/>
      <c r="AK34" s="52" t="s">
        <v>36</v>
      </c>
      <c r="AL34" s="31"/>
      <c r="AM34" s="40"/>
      <c r="AN34" s="40"/>
      <c r="AO34" s="40"/>
      <c r="AP34" s="31"/>
      <c r="AQ34" s="31"/>
      <c r="AR34" s="31"/>
      <c r="AS34" s="31"/>
      <c r="AT34" s="31"/>
      <c r="AU34" s="31"/>
      <c r="AV34" s="31"/>
      <c r="AW34" s="31"/>
      <c r="AX34" s="31"/>
      <c r="AY34" s="31"/>
      <c r="AZ34" s="31"/>
      <c r="BA34" s="31"/>
      <c r="BB34" s="31"/>
      <c r="BC34" s="31"/>
      <c r="BD34" s="31"/>
      <c r="BE34" s="133"/>
      <c r="BF34" s="133"/>
      <c r="BG34" s="133"/>
      <c r="BH34" s="133"/>
    </row>
    <row r="35" spans="1:60" ht="25.5" customHeight="1" x14ac:dyDescent="0.15">
      <c r="A35" s="53"/>
      <c r="B35" s="54"/>
      <c r="C35" s="54"/>
      <c r="D35" s="54"/>
      <c r="E35" s="54"/>
      <c r="F35" s="55"/>
      <c r="G35" s="54"/>
      <c r="H35" s="54"/>
      <c r="I35" s="54"/>
      <c r="J35" s="54"/>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7"/>
      <c r="AL35" s="56"/>
      <c r="AM35" s="58"/>
      <c r="AN35" s="58"/>
      <c r="AO35" s="58"/>
      <c r="AP35" s="56"/>
      <c r="AQ35" s="56"/>
      <c r="AR35" s="56"/>
      <c r="AS35" s="56"/>
      <c r="AT35" s="31"/>
      <c r="AU35" s="31"/>
      <c r="AV35" s="31"/>
      <c r="AW35" s="31"/>
      <c r="AX35" s="31"/>
      <c r="AY35" s="31"/>
      <c r="AZ35" s="31"/>
      <c r="BA35" s="31"/>
      <c r="BB35" s="31"/>
      <c r="BC35" s="31"/>
      <c r="BD35" s="31"/>
      <c r="BE35" s="31"/>
      <c r="BF35" s="31"/>
    </row>
    <row r="36" spans="1:60" ht="25.5" customHeight="1" x14ac:dyDescent="0.15">
      <c r="A36" s="148" t="s">
        <v>37</v>
      </c>
      <c r="B36" s="149"/>
      <c r="C36" s="149"/>
      <c r="D36" s="149"/>
      <c r="E36" s="149"/>
      <c r="F36" s="149"/>
      <c r="G36" s="149"/>
      <c r="H36" s="149"/>
      <c r="I36" s="150"/>
      <c r="J36" s="30"/>
      <c r="K36" s="59" t="s">
        <v>38</v>
      </c>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30"/>
      <c r="AP36" s="30"/>
      <c r="AQ36" s="30"/>
      <c r="AR36" s="30"/>
      <c r="AS36" s="30"/>
      <c r="AT36" s="30"/>
      <c r="AU36" s="31"/>
      <c r="AV36" s="31" t="s">
        <v>4</v>
      </c>
      <c r="AW36" s="40"/>
      <c r="AX36" s="40"/>
      <c r="AY36" s="40"/>
      <c r="AZ36" s="40"/>
      <c r="BA36" s="31"/>
      <c r="BB36" s="40"/>
      <c r="BC36" s="40"/>
      <c r="BD36" s="40"/>
      <c r="BE36" s="40"/>
      <c r="BF36" s="40"/>
      <c r="BG36" s="9"/>
    </row>
    <row r="37" spans="1:60" ht="17.25" customHeight="1" x14ac:dyDescent="0.15">
      <c r="A37" s="151"/>
      <c r="B37" s="152"/>
      <c r="C37" s="152"/>
      <c r="D37" s="152"/>
      <c r="E37" s="152"/>
      <c r="F37" s="152"/>
      <c r="G37" s="152"/>
      <c r="H37" s="152"/>
      <c r="I37" s="153"/>
      <c r="J37" s="32"/>
      <c r="K37" s="32"/>
      <c r="L37" s="32"/>
      <c r="M37" s="32"/>
      <c r="N37" s="32"/>
      <c r="O37" s="32"/>
      <c r="P37" s="32"/>
      <c r="Q37" s="32"/>
      <c r="R37" s="32"/>
      <c r="S37" s="32"/>
      <c r="T37" s="32"/>
      <c r="U37" s="32"/>
      <c r="V37" s="32"/>
      <c r="W37" s="32"/>
      <c r="X37" s="33"/>
      <c r="Y37" s="33"/>
      <c r="Z37" s="33"/>
      <c r="AA37" s="33"/>
      <c r="AB37" s="33"/>
      <c r="AC37" s="33"/>
      <c r="AD37" s="33"/>
      <c r="AE37" s="34"/>
      <c r="AF37" s="33"/>
      <c r="AG37" s="33"/>
      <c r="AH37" s="33"/>
      <c r="AI37" s="33"/>
      <c r="AJ37" s="33"/>
      <c r="AK37" s="33"/>
      <c r="AL37" s="33"/>
      <c r="AM37" s="33"/>
      <c r="AN37" s="33"/>
      <c r="AO37" s="33"/>
      <c r="AP37" s="35"/>
      <c r="AQ37" s="35"/>
      <c r="AR37" s="35"/>
      <c r="AS37" s="35"/>
      <c r="AT37" s="31"/>
      <c r="AU37" s="31"/>
      <c r="AV37" s="31"/>
      <c r="AW37" s="31"/>
      <c r="AX37" s="31"/>
      <c r="AY37" s="31"/>
      <c r="AZ37" s="31"/>
      <c r="BA37" s="31"/>
      <c r="BB37" s="31"/>
      <c r="BC37" s="31"/>
      <c r="BD37" s="31"/>
      <c r="BE37" s="31"/>
      <c r="BF37" s="31"/>
      <c r="BG37" s="31"/>
    </row>
    <row r="38" spans="1:60" ht="28.5" customHeight="1" x14ac:dyDescent="0.15">
      <c r="A38" s="36"/>
      <c r="B38" s="37" t="s">
        <v>5</v>
      </c>
      <c r="C38" s="38"/>
      <c r="D38" s="38"/>
      <c r="E38" s="38"/>
      <c r="F38" s="31"/>
      <c r="G38" s="39"/>
      <c r="H38" s="31"/>
      <c r="I38" s="39"/>
      <c r="J38" s="39"/>
      <c r="K38" s="39"/>
      <c r="L38" s="39"/>
      <c r="M38" s="39"/>
      <c r="N38" s="39"/>
      <c r="O38" s="39"/>
      <c r="P38" s="39"/>
      <c r="Q38" s="39"/>
      <c r="R38" s="39"/>
      <c r="S38" s="39"/>
      <c r="T38" s="39"/>
      <c r="U38" s="39"/>
      <c r="V38" s="39"/>
      <c r="W38" s="39"/>
      <c r="X38" s="39"/>
      <c r="Y38" s="39"/>
      <c r="Z38" s="39"/>
      <c r="AA38" s="131"/>
      <c r="AB38" s="40"/>
      <c r="AC38" s="40"/>
      <c r="AD38" s="40"/>
      <c r="AE38" s="37" t="s">
        <v>6</v>
      </c>
      <c r="AF38" s="40"/>
      <c r="AG38" s="40"/>
      <c r="AH38" s="40"/>
      <c r="AI38" s="40"/>
      <c r="AJ38" s="40"/>
      <c r="AK38" s="40"/>
      <c r="AL38" s="40"/>
      <c r="AM38" s="40"/>
      <c r="AN38" s="40"/>
      <c r="AO38" s="40"/>
      <c r="AP38" s="40"/>
      <c r="AQ38" s="40"/>
      <c r="AR38" s="40"/>
      <c r="AS38" s="40"/>
      <c r="AT38" s="40"/>
      <c r="AU38" s="31"/>
      <c r="AV38" s="31"/>
      <c r="AW38" s="31" t="s">
        <v>7</v>
      </c>
      <c r="AX38" s="31"/>
      <c r="AY38" s="31"/>
      <c r="AZ38" s="31" t="s">
        <v>8</v>
      </c>
      <c r="BA38" s="31"/>
      <c r="BB38" s="31"/>
      <c r="BC38" s="31"/>
      <c r="BD38" s="31"/>
      <c r="BE38" s="133"/>
      <c r="BF38" s="133"/>
      <c r="BG38" s="133"/>
      <c r="BH38" s="133"/>
    </row>
    <row r="39" spans="1:60" ht="25.5" customHeight="1" x14ac:dyDescent="0.15">
      <c r="A39" s="36"/>
      <c r="B39" s="154" t="s">
        <v>135</v>
      </c>
      <c r="C39" s="155"/>
      <c r="D39" s="155"/>
      <c r="E39" s="156"/>
      <c r="F39" s="160" t="s">
        <v>9</v>
      </c>
      <c r="G39" s="160"/>
      <c r="H39" s="217"/>
      <c r="I39" s="217"/>
      <c r="J39" s="163" t="s">
        <v>10</v>
      </c>
      <c r="K39" s="163"/>
      <c r="L39" s="217"/>
      <c r="M39" s="217"/>
      <c r="N39" s="163" t="s">
        <v>11</v>
      </c>
      <c r="O39" s="165"/>
      <c r="P39" s="167" t="s">
        <v>12</v>
      </c>
      <c r="Q39" s="165"/>
      <c r="R39" s="186" t="s">
        <v>13</v>
      </c>
      <c r="S39" s="186"/>
      <c r="T39" s="217"/>
      <c r="U39" s="217"/>
      <c r="V39" s="163" t="s">
        <v>10</v>
      </c>
      <c r="W39" s="163"/>
      <c r="X39" s="217"/>
      <c r="Y39" s="217"/>
      <c r="Z39" s="163" t="s">
        <v>11</v>
      </c>
      <c r="AA39" s="165"/>
      <c r="AB39" s="31"/>
      <c r="AC39" s="31"/>
      <c r="AD39" s="31"/>
      <c r="AE39" s="154" t="s">
        <v>14</v>
      </c>
      <c r="AF39" s="188"/>
      <c r="AG39" s="188"/>
      <c r="AH39" s="188"/>
      <c r="AI39" s="189"/>
      <c r="AJ39" s="182">
        <f>ROUNDDOWN(AZ39/60,0)</f>
        <v>0</v>
      </c>
      <c r="AK39" s="182"/>
      <c r="AL39" s="184" t="s">
        <v>15</v>
      </c>
      <c r="AM39" s="184"/>
      <c r="AN39" s="182">
        <f>AZ39-AJ39*60</f>
        <v>0</v>
      </c>
      <c r="AO39" s="182"/>
      <c r="AP39" s="163" t="s">
        <v>11</v>
      </c>
      <c r="AQ39" s="165"/>
      <c r="AR39" s="40"/>
      <c r="AS39" s="31"/>
      <c r="AT39" s="31"/>
      <c r="AU39" s="177"/>
      <c r="AV39" s="177" t="s">
        <v>16</v>
      </c>
      <c r="AW39" s="176">
        <f>T39*60+X39</f>
        <v>0</v>
      </c>
      <c r="AX39" s="31"/>
      <c r="AY39" s="177" t="s">
        <v>17</v>
      </c>
      <c r="AZ39" s="176">
        <f>(T39*60+X39)-(H39*60+L39)</f>
        <v>0</v>
      </c>
      <c r="BA39" s="31"/>
      <c r="BB39" s="31"/>
      <c r="BC39" s="31"/>
      <c r="BD39" s="31"/>
      <c r="BE39" s="133"/>
      <c r="BF39" s="133"/>
      <c r="BG39" s="133"/>
      <c r="BH39" s="133"/>
    </row>
    <row r="40" spans="1:60" ht="35.25" customHeight="1" x14ac:dyDescent="0.15">
      <c r="A40" s="36"/>
      <c r="B40" s="157"/>
      <c r="C40" s="158"/>
      <c r="D40" s="158"/>
      <c r="E40" s="159"/>
      <c r="F40" s="160"/>
      <c r="G40" s="160"/>
      <c r="H40" s="218"/>
      <c r="I40" s="218"/>
      <c r="J40" s="164"/>
      <c r="K40" s="164"/>
      <c r="L40" s="218"/>
      <c r="M40" s="218"/>
      <c r="N40" s="164"/>
      <c r="O40" s="166"/>
      <c r="P40" s="168"/>
      <c r="Q40" s="166"/>
      <c r="R40" s="187"/>
      <c r="S40" s="187"/>
      <c r="T40" s="218"/>
      <c r="U40" s="218"/>
      <c r="V40" s="164"/>
      <c r="W40" s="164"/>
      <c r="X40" s="218"/>
      <c r="Y40" s="218"/>
      <c r="Z40" s="164"/>
      <c r="AA40" s="166"/>
      <c r="AB40" s="31"/>
      <c r="AC40" s="31"/>
      <c r="AD40" s="31"/>
      <c r="AE40" s="190"/>
      <c r="AF40" s="191"/>
      <c r="AG40" s="191"/>
      <c r="AH40" s="191"/>
      <c r="AI40" s="192"/>
      <c r="AJ40" s="183"/>
      <c r="AK40" s="183"/>
      <c r="AL40" s="185"/>
      <c r="AM40" s="185"/>
      <c r="AN40" s="183"/>
      <c r="AO40" s="183"/>
      <c r="AP40" s="164"/>
      <c r="AQ40" s="166"/>
      <c r="AR40" s="40"/>
      <c r="AS40" s="31"/>
      <c r="AT40" s="31"/>
      <c r="AU40" s="177"/>
      <c r="AV40" s="177"/>
      <c r="AW40" s="176"/>
      <c r="AX40" s="31"/>
      <c r="AY40" s="177"/>
      <c r="AZ40" s="176"/>
      <c r="BA40" s="31"/>
      <c r="BB40" s="31"/>
      <c r="BC40" s="31"/>
      <c r="BD40" s="31"/>
      <c r="BE40" s="133"/>
      <c r="BF40" s="133"/>
      <c r="BG40" s="133"/>
      <c r="BH40" s="133"/>
    </row>
    <row r="41" spans="1:60" ht="17.25" customHeight="1" x14ac:dyDescent="0.15">
      <c r="A41" s="36"/>
      <c r="B41" s="41"/>
      <c r="C41" s="41"/>
      <c r="D41" s="41"/>
      <c r="E41" s="41"/>
      <c r="F41" s="42"/>
      <c r="G41" s="42"/>
      <c r="H41" s="130"/>
      <c r="I41" s="42"/>
      <c r="J41" s="42"/>
      <c r="K41" s="42"/>
      <c r="L41" s="42"/>
      <c r="M41" s="42"/>
      <c r="N41" s="42"/>
      <c r="O41" s="42"/>
      <c r="P41" s="42"/>
      <c r="Q41" s="42"/>
      <c r="R41" s="42"/>
      <c r="S41" s="42"/>
      <c r="T41" s="42"/>
      <c r="U41" s="42"/>
      <c r="V41" s="42"/>
      <c r="W41" s="42"/>
      <c r="X41" s="40"/>
      <c r="Y41" s="40"/>
      <c r="Z41" s="39"/>
      <c r="AA41" s="131"/>
      <c r="AB41" s="40"/>
      <c r="AC41" s="40"/>
      <c r="AD41" s="40"/>
      <c r="AE41" s="40"/>
      <c r="AF41" s="40"/>
      <c r="AG41" s="40"/>
      <c r="AH41" s="40"/>
      <c r="AI41" s="40"/>
      <c r="AJ41" s="122" t="s">
        <v>18</v>
      </c>
      <c r="AK41" s="121"/>
      <c r="AL41" s="121"/>
      <c r="AM41" s="121"/>
      <c r="AN41" s="121"/>
      <c r="AO41" s="121"/>
      <c r="AP41" s="40"/>
      <c r="AQ41" s="40"/>
      <c r="AR41" s="40"/>
      <c r="AS41" s="31"/>
      <c r="AT41" s="31"/>
      <c r="AU41" s="31"/>
      <c r="AV41" s="31"/>
      <c r="AW41" s="31"/>
      <c r="AX41" s="31"/>
      <c r="AY41" s="31"/>
      <c r="AZ41" s="31"/>
      <c r="BA41" s="31"/>
      <c r="BB41" s="31"/>
      <c r="BC41" s="31"/>
      <c r="BD41" s="31"/>
      <c r="BE41" s="133"/>
      <c r="BF41" s="133"/>
      <c r="BG41" s="133"/>
      <c r="BH41" s="133"/>
    </row>
    <row r="42" spans="1:60" s="31" customFormat="1" ht="25.5" customHeight="1" x14ac:dyDescent="0.15">
      <c r="A42" s="36"/>
      <c r="B42" s="37"/>
      <c r="C42" s="38"/>
      <c r="D42" s="38"/>
      <c r="E42" s="38"/>
      <c r="F42" s="39"/>
      <c r="G42" s="39"/>
      <c r="H42" s="39"/>
      <c r="I42" s="39"/>
      <c r="J42" s="39"/>
      <c r="K42" s="39"/>
      <c r="L42" s="39"/>
      <c r="M42" s="39"/>
      <c r="N42" s="39"/>
      <c r="O42" s="39"/>
      <c r="P42" s="39"/>
      <c r="Q42" s="39"/>
      <c r="R42" s="39"/>
      <c r="S42" s="39"/>
      <c r="T42" s="39"/>
      <c r="U42" s="39"/>
      <c r="V42" s="39"/>
      <c r="W42" s="131"/>
      <c r="X42" s="40"/>
      <c r="Y42" s="40"/>
      <c r="Z42" s="39"/>
      <c r="AA42" s="131"/>
      <c r="AB42" s="40"/>
      <c r="AC42" s="40"/>
      <c r="AD42" s="40"/>
      <c r="AE42" s="40"/>
      <c r="AF42" s="40"/>
      <c r="AG42" s="40"/>
      <c r="AH42" s="40"/>
      <c r="AI42" s="40"/>
      <c r="AJ42" s="121"/>
      <c r="AK42" s="121"/>
      <c r="AL42" s="121"/>
      <c r="AM42" s="121"/>
      <c r="AN42" s="121"/>
      <c r="AO42" s="121"/>
      <c r="AP42" s="40"/>
      <c r="AQ42" s="40"/>
      <c r="AR42" s="40"/>
      <c r="AW42" s="47" t="s">
        <v>19</v>
      </c>
      <c r="AZ42" s="31" t="s">
        <v>20</v>
      </c>
      <c r="BC42" s="31" t="s">
        <v>130</v>
      </c>
      <c r="BE42" s="133"/>
      <c r="BF42" s="133"/>
      <c r="BG42" s="133"/>
      <c r="BH42" s="133"/>
    </row>
    <row r="43" spans="1:60" s="48" customFormat="1" ht="25.5" customHeight="1" x14ac:dyDescent="0.15">
      <c r="A43" s="45"/>
      <c r="B43" s="46" t="s">
        <v>129</v>
      </c>
      <c r="C43" s="46"/>
      <c r="D43" s="46"/>
      <c r="E43" s="46"/>
      <c r="F43" s="46"/>
      <c r="G43" s="46"/>
      <c r="H43" s="46"/>
      <c r="I43" s="46"/>
      <c r="J43" s="46"/>
      <c r="K43" s="46"/>
      <c r="L43" s="46"/>
      <c r="M43" s="46"/>
      <c r="N43" s="46"/>
      <c r="O43" s="47"/>
      <c r="P43" s="46"/>
      <c r="Q43" s="46"/>
      <c r="R43" s="46"/>
      <c r="S43" s="46"/>
      <c r="T43" s="46"/>
      <c r="U43" s="12"/>
      <c r="V43" s="46"/>
      <c r="W43" s="46"/>
      <c r="X43" s="40"/>
      <c r="Y43" s="40"/>
      <c r="Z43" s="39"/>
      <c r="AA43" s="131"/>
      <c r="AB43" s="40"/>
      <c r="AC43" s="40"/>
      <c r="AD43" s="40"/>
      <c r="AE43" s="37" t="s">
        <v>21</v>
      </c>
      <c r="AF43" s="47"/>
      <c r="AG43" s="42"/>
      <c r="AH43" s="42"/>
      <c r="AI43" s="42"/>
      <c r="AJ43" s="123"/>
      <c r="AK43" s="123"/>
      <c r="AL43" s="123"/>
      <c r="AM43" s="123"/>
      <c r="AN43" s="121"/>
      <c r="AO43" s="121"/>
      <c r="AP43" s="40"/>
      <c r="AQ43" s="31"/>
      <c r="AR43" s="40"/>
      <c r="AS43" s="31"/>
      <c r="AT43" s="31"/>
      <c r="AU43" s="47"/>
      <c r="AV43" s="47"/>
      <c r="AW43" s="47" t="s">
        <v>22</v>
      </c>
      <c r="AX43" s="47"/>
      <c r="AY43" s="47"/>
      <c r="AZ43" s="31" t="s">
        <v>23</v>
      </c>
      <c r="BA43" s="47"/>
      <c r="BB43" s="31"/>
      <c r="BC43" s="31" t="s">
        <v>131</v>
      </c>
      <c r="BD43" s="47"/>
      <c r="BE43" s="133"/>
      <c r="BF43" s="134"/>
      <c r="BG43" s="134"/>
      <c r="BH43" s="134"/>
    </row>
    <row r="44" spans="1:60" ht="25.5" customHeight="1" x14ac:dyDescent="0.15">
      <c r="A44" s="36"/>
      <c r="B44" s="154" t="s">
        <v>135</v>
      </c>
      <c r="C44" s="155"/>
      <c r="D44" s="155"/>
      <c r="E44" s="156"/>
      <c r="F44" s="160" t="s">
        <v>9</v>
      </c>
      <c r="G44" s="160"/>
      <c r="H44" s="217"/>
      <c r="I44" s="217"/>
      <c r="J44" s="163" t="s">
        <v>10</v>
      </c>
      <c r="K44" s="163"/>
      <c r="L44" s="217"/>
      <c r="M44" s="217"/>
      <c r="N44" s="163" t="s">
        <v>11</v>
      </c>
      <c r="O44" s="165"/>
      <c r="P44" s="167" t="s">
        <v>12</v>
      </c>
      <c r="Q44" s="165"/>
      <c r="R44" s="186" t="s">
        <v>13</v>
      </c>
      <c r="S44" s="186"/>
      <c r="T44" s="219"/>
      <c r="U44" s="217"/>
      <c r="V44" s="163" t="s">
        <v>10</v>
      </c>
      <c r="W44" s="163"/>
      <c r="X44" s="217"/>
      <c r="Y44" s="217"/>
      <c r="Z44" s="163" t="s">
        <v>11</v>
      </c>
      <c r="AA44" s="165"/>
      <c r="AB44" s="40"/>
      <c r="AC44" s="40"/>
      <c r="AD44" s="40"/>
      <c r="AE44" s="196" t="s">
        <v>24</v>
      </c>
      <c r="AF44" s="163"/>
      <c r="AG44" s="163"/>
      <c r="AH44" s="163"/>
      <c r="AI44" s="165"/>
      <c r="AJ44" s="194">
        <f>ROUNDDOWN(AW49/60,0)</f>
        <v>0</v>
      </c>
      <c r="AK44" s="182"/>
      <c r="AL44" s="163" t="s">
        <v>10</v>
      </c>
      <c r="AM44" s="163"/>
      <c r="AN44" s="182">
        <f>AW49-AJ44*60</f>
        <v>0</v>
      </c>
      <c r="AO44" s="182"/>
      <c r="AP44" s="163" t="s">
        <v>11</v>
      </c>
      <c r="AQ44" s="165"/>
      <c r="AR44" s="40"/>
      <c r="AS44" s="49"/>
      <c r="AT44" s="49"/>
      <c r="AU44" s="31"/>
      <c r="AV44" s="177" t="s">
        <v>25</v>
      </c>
      <c r="AW44" s="176">
        <f>IF(AZ44&lt;=BC44,BC44,AW39)</f>
        <v>1200</v>
      </c>
      <c r="AX44" s="193"/>
      <c r="AY44" s="177" t="s">
        <v>26</v>
      </c>
      <c r="AZ44" s="176">
        <f>T44*60+X44</f>
        <v>0</v>
      </c>
      <c r="BA44" s="193"/>
      <c r="BB44" s="177" t="s">
        <v>27</v>
      </c>
      <c r="BC44" s="176">
        <f>IF(C52="☑",21*60,20*60)</f>
        <v>1200</v>
      </c>
      <c r="BD44" s="31"/>
      <c r="BE44" s="133"/>
      <c r="BF44" s="133"/>
      <c r="BG44" s="133"/>
      <c r="BH44" s="133"/>
    </row>
    <row r="45" spans="1:60" ht="35.25" customHeight="1" x14ac:dyDescent="0.15">
      <c r="A45" s="36"/>
      <c r="B45" s="157"/>
      <c r="C45" s="158"/>
      <c r="D45" s="158"/>
      <c r="E45" s="159"/>
      <c r="F45" s="160"/>
      <c r="G45" s="160"/>
      <c r="H45" s="218"/>
      <c r="I45" s="218"/>
      <c r="J45" s="164"/>
      <c r="K45" s="164"/>
      <c r="L45" s="218"/>
      <c r="M45" s="218"/>
      <c r="N45" s="164"/>
      <c r="O45" s="166"/>
      <c r="P45" s="168"/>
      <c r="Q45" s="166"/>
      <c r="R45" s="187"/>
      <c r="S45" s="187"/>
      <c r="T45" s="220"/>
      <c r="U45" s="218"/>
      <c r="V45" s="164"/>
      <c r="W45" s="164"/>
      <c r="X45" s="218"/>
      <c r="Y45" s="218"/>
      <c r="Z45" s="164"/>
      <c r="AA45" s="166"/>
      <c r="AB45" s="31"/>
      <c r="AC45" s="31"/>
      <c r="AD45" s="31"/>
      <c r="AE45" s="168"/>
      <c r="AF45" s="164"/>
      <c r="AG45" s="164"/>
      <c r="AH45" s="164"/>
      <c r="AI45" s="166"/>
      <c r="AJ45" s="195"/>
      <c r="AK45" s="183"/>
      <c r="AL45" s="164"/>
      <c r="AM45" s="164"/>
      <c r="AN45" s="183"/>
      <c r="AO45" s="183"/>
      <c r="AP45" s="164"/>
      <c r="AQ45" s="166"/>
      <c r="AR45" s="40"/>
      <c r="AS45" s="49"/>
      <c r="AT45" s="49"/>
      <c r="AU45" s="31"/>
      <c r="AV45" s="177"/>
      <c r="AW45" s="176"/>
      <c r="AX45" s="193"/>
      <c r="AY45" s="177"/>
      <c r="AZ45" s="176"/>
      <c r="BA45" s="193"/>
      <c r="BB45" s="177"/>
      <c r="BC45" s="176"/>
      <c r="BD45" s="31"/>
      <c r="BE45" s="133"/>
      <c r="BF45" s="133"/>
      <c r="BG45" s="133"/>
      <c r="BH45" s="133"/>
    </row>
    <row r="46" spans="1:60" ht="17.25" customHeight="1" x14ac:dyDescent="0.15">
      <c r="A46" s="50"/>
      <c r="B46" s="41"/>
      <c r="C46" s="41"/>
      <c r="D46" s="41"/>
      <c r="E46" s="41"/>
      <c r="F46" s="31"/>
      <c r="G46" s="41"/>
      <c r="H46" s="130"/>
      <c r="I46" s="41"/>
      <c r="J46" s="41"/>
      <c r="K46" s="41"/>
      <c r="L46" s="41"/>
      <c r="M46" s="41"/>
      <c r="N46" s="41"/>
      <c r="O46" s="41"/>
      <c r="P46" s="51"/>
      <c r="Q46" s="41"/>
      <c r="R46" s="41"/>
      <c r="S46" s="41"/>
      <c r="T46" s="41"/>
      <c r="U46" s="41"/>
      <c r="V46" s="41"/>
      <c r="W46" s="41"/>
      <c r="X46" s="40"/>
      <c r="Y46" s="40"/>
      <c r="Z46" s="39"/>
      <c r="AA46" s="31"/>
      <c r="AB46" s="31"/>
      <c r="AC46" s="31"/>
      <c r="AD46" s="31"/>
      <c r="AE46" s="31"/>
      <c r="AF46" s="31"/>
      <c r="AG46" s="31"/>
      <c r="AH46" s="31"/>
      <c r="AI46" s="31"/>
      <c r="AJ46" s="44" t="s">
        <v>18</v>
      </c>
      <c r="AK46" s="31"/>
      <c r="AL46" s="31"/>
      <c r="AM46" s="31"/>
      <c r="AN46" s="31"/>
      <c r="AO46" s="31"/>
      <c r="AP46" s="31"/>
      <c r="AQ46" s="31"/>
      <c r="AR46" s="31"/>
      <c r="AS46" s="31"/>
      <c r="AT46" s="31"/>
      <c r="AU46" s="31"/>
      <c r="AV46" s="31"/>
      <c r="AW46" s="31"/>
      <c r="AX46" s="31"/>
      <c r="AY46" s="31"/>
      <c r="AZ46" s="63" t="s">
        <v>28</v>
      </c>
      <c r="BA46" s="31"/>
      <c r="BB46" s="31"/>
      <c r="BC46" s="31"/>
      <c r="BD46" s="31"/>
      <c r="BE46" s="133"/>
      <c r="BF46" s="133"/>
      <c r="BG46" s="133"/>
      <c r="BH46" s="133"/>
    </row>
    <row r="47" spans="1:60" ht="25.5" customHeight="1" x14ac:dyDescent="0.2">
      <c r="A47" s="50"/>
      <c r="B47" s="31"/>
      <c r="C47" s="201" t="s">
        <v>134</v>
      </c>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3"/>
      <c r="AD47" s="31"/>
      <c r="AE47" s="31"/>
      <c r="AF47" s="31"/>
      <c r="AG47" s="31"/>
      <c r="AH47" s="31"/>
      <c r="AI47" s="31"/>
      <c r="AJ47" s="31"/>
      <c r="AK47" s="31"/>
      <c r="AL47" s="31"/>
      <c r="AM47" s="31"/>
      <c r="AN47" s="31"/>
      <c r="AO47" s="31"/>
      <c r="AP47" s="31"/>
      <c r="AQ47" s="31"/>
      <c r="AR47" s="31"/>
      <c r="AS47" s="31"/>
      <c r="AT47" s="31"/>
      <c r="AU47" s="31"/>
      <c r="AV47" s="31"/>
      <c r="AW47" s="31"/>
      <c r="AX47" s="31"/>
      <c r="AY47" s="31"/>
      <c r="AZ47" s="129" t="s">
        <v>29</v>
      </c>
      <c r="BA47" s="31"/>
      <c r="BB47" s="31"/>
      <c r="BC47" s="31"/>
      <c r="BD47" s="31"/>
      <c r="BE47" s="133"/>
      <c r="BF47" s="133"/>
      <c r="BG47" s="133"/>
      <c r="BH47" s="133"/>
    </row>
    <row r="48" spans="1:60" ht="25.5" customHeight="1" x14ac:dyDescent="0.15">
      <c r="A48" s="50"/>
      <c r="B48" s="31"/>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6"/>
      <c r="AD48" s="31"/>
      <c r="AE48" s="37" t="s">
        <v>30</v>
      </c>
      <c r="AF48" s="31"/>
      <c r="AG48" s="31"/>
      <c r="AH48" s="31"/>
      <c r="AI48" s="31"/>
      <c r="AJ48" s="31"/>
      <c r="AK48" s="31"/>
      <c r="AL48" s="31"/>
      <c r="AM48" s="31"/>
      <c r="AN48" s="31"/>
      <c r="AO48" s="31"/>
      <c r="AP48" s="31"/>
      <c r="AQ48" s="31"/>
      <c r="AR48" s="31"/>
      <c r="AS48" s="31"/>
      <c r="AT48" s="31"/>
      <c r="AU48" s="31"/>
      <c r="AV48" s="31"/>
      <c r="AW48" s="31" t="s">
        <v>31</v>
      </c>
      <c r="AX48" s="31"/>
      <c r="AY48" s="31"/>
      <c r="AZ48" s="31" t="s">
        <v>32</v>
      </c>
      <c r="BA48" s="64"/>
      <c r="BB48" s="31"/>
      <c r="BC48" s="31"/>
      <c r="BD48" s="31"/>
      <c r="BE48" s="133"/>
      <c r="BF48" s="133"/>
      <c r="BG48" s="133"/>
      <c r="BH48" s="133"/>
    </row>
    <row r="49" spans="1:60" s="48" customFormat="1" ht="25.5" customHeight="1" x14ac:dyDescent="0.15">
      <c r="A49" s="50"/>
      <c r="B49" s="31"/>
      <c r="C49" s="204"/>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6"/>
      <c r="AC49" s="1"/>
      <c r="AD49" s="31"/>
      <c r="AE49" s="154" t="s">
        <v>33</v>
      </c>
      <c r="AF49" s="155"/>
      <c r="AG49" s="155"/>
      <c r="AH49" s="155"/>
      <c r="AI49" s="155"/>
      <c r="AJ49" s="155"/>
      <c r="AK49" s="156"/>
      <c r="AL49" s="207">
        <f>IF(AZ39=0,0,ROUNDUP(AW49/AZ39,3))</f>
        <v>0</v>
      </c>
      <c r="AM49" s="208"/>
      <c r="AN49" s="208"/>
      <c r="AO49" s="208"/>
      <c r="AP49" s="208"/>
      <c r="AQ49" s="209"/>
      <c r="AR49" s="31"/>
      <c r="AS49" s="31"/>
      <c r="AT49" s="31"/>
      <c r="AU49" s="47"/>
      <c r="AV49" s="177" t="s">
        <v>34</v>
      </c>
      <c r="AW49" s="213">
        <f>IF(AW39-AW44&gt;0,IF(AW39-AW44&gt;AZ39,AZ39,AW39-AW44),0)</f>
        <v>0</v>
      </c>
      <c r="AX49" s="214" t="s">
        <v>35</v>
      </c>
      <c r="AY49" s="214"/>
      <c r="AZ49" s="64"/>
      <c r="BA49" s="64"/>
      <c r="BB49" s="47"/>
      <c r="BC49" s="47"/>
      <c r="BD49" s="47"/>
      <c r="BE49" s="134"/>
      <c r="BF49" s="134"/>
      <c r="BG49" s="134"/>
      <c r="BH49" s="134"/>
    </row>
    <row r="50" spans="1:60" ht="35.25" customHeight="1" x14ac:dyDescent="0.15">
      <c r="A50" s="50"/>
      <c r="B50" s="31"/>
      <c r="C50" s="204"/>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6"/>
      <c r="AD50" s="31"/>
      <c r="AE50" s="157"/>
      <c r="AF50" s="158"/>
      <c r="AG50" s="158"/>
      <c r="AH50" s="158"/>
      <c r="AI50" s="158"/>
      <c r="AJ50" s="158"/>
      <c r="AK50" s="159"/>
      <c r="AL50" s="210"/>
      <c r="AM50" s="211"/>
      <c r="AN50" s="211"/>
      <c r="AO50" s="211"/>
      <c r="AP50" s="211"/>
      <c r="AQ50" s="212"/>
      <c r="AR50" s="31"/>
      <c r="AS50" s="31"/>
      <c r="AT50" s="31"/>
      <c r="AU50" s="177"/>
      <c r="AV50" s="177"/>
      <c r="AW50" s="213"/>
      <c r="AX50" s="214"/>
      <c r="AY50" s="214"/>
      <c r="AZ50" s="31"/>
      <c r="BA50" s="31"/>
      <c r="BB50" s="31"/>
      <c r="BC50" s="31"/>
      <c r="BD50" s="31"/>
      <c r="BE50" s="133"/>
      <c r="BF50" s="133"/>
      <c r="BG50" s="133"/>
      <c r="BH50" s="133"/>
    </row>
    <row r="51" spans="1:60" ht="25.5" customHeight="1" x14ac:dyDescent="0.15">
      <c r="A51" s="50"/>
      <c r="B51" s="31"/>
      <c r="C51" s="204"/>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6"/>
      <c r="AD51" s="31"/>
      <c r="AE51" s="31"/>
      <c r="AF51" s="31"/>
      <c r="AG51" s="31"/>
      <c r="AH51" s="31"/>
      <c r="AI51" s="31"/>
      <c r="AJ51" s="31"/>
      <c r="AK51" s="44" t="s">
        <v>18</v>
      </c>
      <c r="AL51" s="31"/>
      <c r="AM51" s="40"/>
      <c r="AN51" s="40"/>
      <c r="AO51" s="40"/>
      <c r="AP51" s="31"/>
      <c r="AQ51" s="31"/>
      <c r="AR51" s="31"/>
      <c r="AS51" s="31"/>
      <c r="AT51" s="31"/>
      <c r="AU51" s="177"/>
      <c r="AV51" s="31"/>
      <c r="AW51" s="31"/>
      <c r="AX51" s="31"/>
      <c r="AY51" s="31"/>
      <c r="AZ51" s="31"/>
      <c r="BA51" s="31"/>
      <c r="BB51" s="31"/>
      <c r="BC51" s="31"/>
      <c r="BD51" s="31"/>
      <c r="BE51" s="133"/>
      <c r="BF51" s="133"/>
      <c r="BG51" s="133"/>
      <c r="BH51" s="133"/>
    </row>
    <row r="52" spans="1:60" ht="25.5" customHeight="1" x14ac:dyDescent="0.15">
      <c r="A52" s="50"/>
      <c r="B52" s="31"/>
      <c r="C52" s="197" t="s">
        <v>132</v>
      </c>
      <c r="D52" s="198"/>
      <c r="E52" s="199" t="s">
        <v>133</v>
      </c>
      <c r="F52" s="199"/>
      <c r="G52" s="199"/>
      <c r="H52" s="199"/>
      <c r="I52" s="199"/>
      <c r="J52" s="199"/>
      <c r="K52" s="199"/>
      <c r="L52" s="199"/>
      <c r="M52" s="199"/>
      <c r="N52" s="199"/>
      <c r="O52" s="199"/>
      <c r="P52" s="199"/>
      <c r="Q52" s="199"/>
      <c r="R52" s="199"/>
      <c r="S52" s="199"/>
      <c r="T52" s="199"/>
      <c r="U52" s="199"/>
      <c r="V52" s="199"/>
      <c r="W52" s="199"/>
      <c r="X52" s="199"/>
      <c r="Y52" s="199"/>
      <c r="Z52" s="199"/>
      <c r="AA52" s="199"/>
      <c r="AB52" s="200"/>
      <c r="AD52" s="31"/>
      <c r="AE52" s="31"/>
      <c r="AF52" s="31"/>
      <c r="AG52" s="31"/>
      <c r="AJ52" s="31"/>
      <c r="AK52" s="52" t="s">
        <v>36</v>
      </c>
      <c r="AL52" s="31"/>
      <c r="AM52" s="40"/>
      <c r="AN52" s="40"/>
      <c r="AO52" s="40"/>
      <c r="AP52" s="31"/>
      <c r="AQ52" s="31"/>
      <c r="AR52" s="31"/>
      <c r="AS52" s="31"/>
      <c r="AT52" s="31"/>
      <c r="AU52" s="31"/>
      <c r="AV52" s="31"/>
      <c r="AW52" s="31"/>
      <c r="AX52" s="31"/>
      <c r="AY52" s="31"/>
      <c r="AZ52" s="31"/>
      <c r="BA52" s="31"/>
      <c r="BB52" s="31"/>
      <c r="BC52" s="31"/>
      <c r="BD52" s="31"/>
      <c r="BE52" s="133"/>
      <c r="BF52" s="133"/>
      <c r="BG52" s="133"/>
      <c r="BH52" s="133"/>
    </row>
    <row r="53" spans="1:60" s="21" customFormat="1" ht="13.5" customHeight="1" x14ac:dyDescent="0.15">
      <c r="B53" s="24"/>
      <c r="C53" s="25"/>
      <c r="D53" s="25"/>
      <c r="E53" s="25"/>
      <c r="F53" s="25"/>
      <c r="G53" s="25"/>
      <c r="H53" s="25"/>
      <c r="I53" s="25"/>
      <c r="J53" s="25"/>
      <c r="K53" s="25"/>
      <c r="L53" s="25"/>
      <c r="M53" s="25"/>
      <c r="N53" s="25"/>
      <c r="O53" s="25"/>
      <c r="P53" s="25"/>
      <c r="Q53" s="25"/>
      <c r="R53" s="25"/>
      <c r="S53" s="26"/>
      <c r="T53" s="27"/>
      <c r="U53" s="27"/>
      <c r="V53" s="27"/>
      <c r="W53" s="27"/>
      <c r="X53" s="28"/>
      <c r="Y53" s="27"/>
      <c r="Z53" s="27"/>
      <c r="AA53" s="27"/>
      <c r="AB53" s="27"/>
      <c r="AC53" s="27"/>
      <c r="AD53" s="27"/>
      <c r="AE53" s="27"/>
      <c r="AF53" s="27"/>
      <c r="AG53" s="27"/>
      <c r="AH53" s="27"/>
      <c r="AI53" s="27"/>
      <c r="AJ53" s="27"/>
      <c r="AK53" s="27"/>
      <c r="AL53" s="27"/>
      <c r="AM53" s="27"/>
      <c r="AR53" s="29"/>
      <c r="AS53" s="20"/>
      <c r="AT53" s="23"/>
      <c r="AU53" s="22"/>
      <c r="AV53" s="22"/>
      <c r="AW53" s="22"/>
      <c r="AX53" s="22"/>
      <c r="AY53" s="22"/>
      <c r="AZ53" s="22"/>
      <c r="BA53" s="22"/>
      <c r="BB53" s="22"/>
      <c r="BC53" s="22"/>
      <c r="BD53" s="22"/>
      <c r="BE53" s="22"/>
      <c r="BF53" s="22"/>
    </row>
    <row r="54" spans="1:60" s="16" customFormat="1" ht="4.5" customHeight="1" x14ac:dyDescent="0.15">
      <c r="A54" s="14"/>
      <c r="B54" s="14"/>
      <c r="C54" s="15"/>
      <c r="F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V54" s="40"/>
      <c r="AW54" s="40"/>
      <c r="AX54" s="40"/>
      <c r="AY54" s="40"/>
      <c r="AZ54" s="40"/>
      <c r="BA54" s="40"/>
      <c r="BB54" s="40"/>
      <c r="BC54" s="40"/>
      <c r="BD54" s="40"/>
      <c r="BE54" s="40"/>
      <c r="BF54" s="40"/>
      <c r="BG54" s="9"/>
    </row>
    <row r="55" spans="1:60" ht="25.5" customHeight="1" x14ac:dyDescent="0.15">
      <c r="A55" s="148" t="s">
        <v>39</v>
      </c>
      <c r="B55" s="149"/>
      <c r="C55" s="149"/>
      <c r="D55" s="149"/>
      <c r="E55" s="149"/>
      <c r="F55" s="149"/>
      <c r="G55" s="149"/>
      <c r="H55" s="149"/>
      <c r="I55" s="150"/>
      <c r="J55" s="30"/>
      <c r="K55" s="59" t="s">
        <v>40</v>
      </c>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30"/>
      <c r="AP55" s="30"/>
      <c r="AQ55" s="30"/>
      <c r="AR55" s="30"/>
      <c r="AS55" s="30"/>
      <c r="AT55" s="30"/>
      <c r="AU55" s="31"/>
      <c r="AV55" s="31" t="s">
        <v>4</v>
      </c>
      <c r="AW55" s="40"/>
      <c r="AX55" s="40"/>
      <c r="AY55" s="40"/>
      <c r="AZ55" s="40"/>
      <c r="BA55" s="31"/>
      <c r="BB55" s="40"/>
      <c r="BC55" s="40"/>
      <c r="BD55" s="40"/>
      <c r="BE55" s="40"/>
      <c r="BF55" s="40"/>
      <c r="BG55" s="9"/>
    </row>
    <row r="56" spans="1:60" ht="17.25" customHeight="1" x14ac:dyDescent="0.15">
      <c r="A56" s="151"/>
      <c r="B56" s="152"/>
      <c r="C56" s="152"/>
      <c r="D56" s="152"/>
      <c r="E56" s="152"/>
      <c r="F56" s="152"/>
      <c r="G56" s="152"/>
      <c r="H56" s="152"/>
      <c r="I56" s="153"/>
      <c r="J56" s="32"/>
      <c r="K56" s="32"/>
      <c r="L56" s="32"/>
      <c r="M56" s="32"/>
      <c r="N56" s="32"/>
      <c r="O56" s="32"/>
      <c r="P56" s="32"/>
      <c r="Q56" s="32"/>
      <c r="R56" s="32"/>
      <c r="S56" s="32"/>
      <c r="T56" s="32"/>
      <c r="U56" s="32"/>
      <c r="V56" s="32"/>
      <c r="W56" s="32"/>
      <c r="X56" s="33"/>
      <c r="Y56" s="33"/>
      <c r="Z56" s="33"/>
      <c r="AA56" s="33"/>
      <c r="AB56" s="33"/>
      <c r="AC56" s="33"/>
      <c r="AD56" s="33"/>
      <c r="AE56" s="34"/>
      <c r="AF56" s="33"/>
      <c r="AG56" s="33"/>
      <c r="AH56" s="33"/>
      <c r="AI56" s="33"/>
      <c r="AJ56" s="33"/>
      <c r="AK56" s="33"/>
      <c r="AL56" s="33"/>
      <c r="AM56" s="33"/>
      <c r="AN56" s="33"/>
      <c r="AO56" s="33"/>
      <c r="AP56" s="35"/>
      <c r="AQ56" s="35"/>
      <c r="AR56" s="35"/>
      <c r="AS56" s="35"/>
      <c r="AT56" s="31"/>
      <c r="AU56" s="31"/>
      <c r="AV56" s="31"/>
      <c r="AW56" s="31"/>
      <c r="AX56" s="31"/>
      <c r="AY56" s="31"/>
      <c r="AZ56" s="31"/>
      <c r="BA56" s="31"/>
      <c r="BB56" s="31"/>
      <c r="BC56" s="31"/>
      <c r="BD56" s="31"/>
      <c r="BE56" s="31"/>
      <c r="BF56" s="31"/>
      <c r="BG56" s="31"/>
    </row>
    <row r="57" spans="1:60" ht="28.5" customHeight="1" x14ac:dyDescent="0.15">
      <c r="A57" s="36"/>
      <c r="B57" s="37" t="s">
        <v>5</v>
      </c>
      <c r="C57" s="38"/>
      <c r="D57" s="38"/>
      <c r="E57" s="38"/>
      <c r="F57" s="31"/>
      <c r="G57" s="39"/>
      <c r="H57" s="31"/>
      <c r="I57" s="39"/>
      <c r="J57" s="39"/>
      <c r="K57" s="39"/>
      <c r="L57" s="39"/>
      <c r="M57" s="39"/>
      <c r="N57" s="39"/>
      <c r="O57" s="39"/>
      <c r="P57" s="39"/>
      <c r="Q57" s="39"/>
      <c r="R57" s="39"/>
      <c r="S57" s="39"/>
      <c r="T57" s="39"/>
      <c r="U57" s="39"/>
      <c r="V57" s="39"/>
      <c r="W57" s="39"/>
      <c r="X57" s="39"/>
      <c r="Y57" s="39"/>
      <c r="Z57" s="39"/>
      <c r="AA57" s="131"/>
      <c r="AB57" s="40"/>
      <c r="AC57" s="40"/>
      <c r="AD57" s="40"/>
      <c r="AE57" s="37" t="s">
        <v>6</v>
      </c>
      <c r="AF57" s="40"/>
      <c r="AG57" s="40"/>
      <c r="AH57" s="40"/>
      <c r="AI57" s="40"/>
      <c r="AJ57" s="40"/>
      <c r="AK57" s="40"/>
      <c r="AL57" s="40"/>
      <c r="AM57" s="40"/>
      <c r="AN57" s="40"/>
      <c r="AO57" s="40"/>
      <c r="AP57" s="40"/>
      <c r="AQ57" s="40"/>
      <c r="AR57" s="40"/>
      <c r="AS57" s="40"/>
      <c r="AT57" s="40"/>
      <c r="AU57" s="31"/>
      <c r="AV57" s="31"/>
      <c r="AW57" s="31" t="s">
        <v>7</v>
      </c>
      <c r="AX57" s="31"/>
      <c r="AY57" s="31"/>
      <c r="AZ57" s="31" t="s">
        <v>8</v>
      </c>
      <c r="BA57" s="31"/>
      <c r="BB57" s="31"/>
      <c r="BC57" s="31"/>
      <c r="BD57" s="31"/>
      <c r="BE57" s="133"/>
      <c r="BF57" s="133"/>
      <c r="BG57" s="133"/>
      <c r="BH57" s="133"/>
    </row>
    <row r="58" spans="1:60" ht="25.5" customHeight="1" x14ac:dyDescent="0.15">
      <c r="A58" s="36"/>
      <c r="B58" s="154" t="s">
        <v>135</v>
      </c>
      <c r="C58" s="155"/>
      <c r="D58" s="155"/>
      <c r="E58" s="156"/>
      <c r="F58" s="160" t="s">
        <v>9</v>
      </c>
      <c r="G58" s="160"/>
      <c r="H58" s="217"/>
      <c r="I58" s="217"/>
      <c r="J58" s="163" t="s">
        <v>10</v>
      </c>
      <c r="K58" s="163"/>
      <c r="L58" s="217"/>
      <c r="M58" s="217"/>
      <c r="N58" s="163" t="s">
        <v>11</v>
      </c>
      <c r="O58" s="165"/>
      <c r="P58" s="167" t="s">
        <v>12</v>
      </c>
      <c r="Q58" s="165"/>
      <c r="R58" s="186" t="s">
        <v>13</v>
      </c>
      <c r="S58" s="186"/>
      <c r="T58" s="217"/>
      <c r="U58" s="217"/>
      <c r="V58" s="163" t="s">
        <v>10</v>
      </c>
      <c r="W58" s="163"/>
      <c r="X58" s="217"/>
      <c r="Y58" s="217"/>
      <c r="Z58" s="163" t="s">
        <v>11</v>
      </c>
      <c r="AA58" s="165"/>
      <c r="AB58" s="31"/>
      <c r="AC58" s="31"/>
      <c r="AD58" s="31"/>
      <c r="AE58" s="154" t="s">
        <v>14</v>
      </c>
      <c r="AF58" s="188"/>
      <c r="AG58" s="188"/>
      <c r="AH58" s="188"/>
      <c r="AI58" s="189"/>
      <c r="AJ58" s="182">
        <f>ROUNDDOWN(AZ58/60,0)</f>
        <v>0</v>
      </c>
      <c r="AK58" s="182"/>
      <c r="AL58" s="184" t="s">
        <v>15</v>
      </c>
      <c r="AM58" s="184"/>
      <c r="AN58" s="182">
        <f>AZ58-AJ58*60</f>
        <v>0</v>
      </c>
      <c r="AO58" s="182"/>
      <c r="AP58" s="163" t="s">
        <v>11</v>
      </c>
      <c r="AQ58" s="165"/>
      <c r="AR58" s="40"/>
      <c r="AS58" s="31"/>
      <c r="AT58" s="31"/>
      <c r="AU58" s="177"/>
      <c r="AV58" s="177" t="s">
        <v>16</v>
      </c>
      <c r="AW58" s="176">
        <f>T58*60+X58</f>
        <v>0</v>
      </c>
      <c r="AX58" s="31"/>
      <c r="AY58" s="177" t="s">
        <v>17</v>
      </c>
      <c r="AZ58" s="176">
        <f>(T58*60+X58)-(H58*60+L58)</f>
        <v>0</v>
      </c>
      <c r="BA58" s="31"/>
      <c r="BB58" s="31"/>
      <c r="BC58" s="31"/>
      <c r="BD58" s="31"/>
      <c r="BE58" s="133"/>
      <c r="BF58" s="133"/>
      <c r="BG58" s="133"/>
      <c r="BH58" s="133"/>
    </row>
    <row r="59" spans="1:60" ht="35.25" customHeight="1" x14ac:dyDescent="0.15">
      <c r="A59" s="36"/>
      <c r="B59" s="157"/>
      <c r="C59" s="158"/>
      <c r="D59" s="158"/>
      <c r="E59" s="159"/>
      <c r="F59" s="160"/>
      <c r="G59" s="160"/>
      <c r="H59" s="218"/>
      <c r="I59" s="218"/>
      <c r="J59" s="164"/>
      <c r="K59" s="164"/>
      <c r="L59" s="218"/>
      <c r="M59" s="218"/>
      <c r="N59" s="164"/>
      <c r="O59" s="166"/>
      <c r="P59" s="168"/>
      <c r="Q59" s="166"/>
      <c r="R59" s="187"/>
      <c r="S59" s="187"/>
      <c r="T59" s="218"/>
      <c r="U59" s="218"/>
      <c r="V59" s="164"/>
      <c r="W59" s="164"/>
      <c r="X59" s="218"/>
      <c r="Y59" s="218"/>
      <c r="Z59" s="164"/>
      <c r="AA59" s="166"/>
      <c r="AB59" s="31"/>
      <c r="AC59" s="31"/>
      <c r="AD59" s="31"/>
      <c r="AE59" s="190"/>
      <c r="AF59" s="191"/>
      <c r="AG59" s="191"/>
      <c r="AH59" s="191"/>
      <c r="AI59" s="192"/>
      <c r="AJ59" s="183"/>
      <c r="AK59" s="183"/>
      <c r="AL59" s="185"/>
      <c r="AM59" s="185"/>
      <c r="AN59" s="183"/>
      <c r="AO59" s="183"/>
      <c r="AP59" s="164"/>
      <c r="AQ59" s="166"/>
      <c r="AR59" s="40"/>
      <c r="AS59" s="31"/>
      <c r="AT59" s="31"/>
      <c r="AU59" s="177"/>
      <c r="AV59" s="177"/>
      <c r="AW59" s="176"/>
      <c r="AX59" s="31"/>
      <c r="AY59" s="177"/>
      <c r="AZ59" s="176"/>
      <c r="BA59" s="31"/>
      <c r="BB59" s="31"/>
      <c r="BC59" s="31"/>
      <c r="BD59" s="31"/>
      <c r="BE59" s="133"/>
      <c r="BF59" s="133"/>
      <c r="BG59" s="133"/>
      <c r="BH59" s="133"/>
    </row>
    <row r="60" spans="1:60" ht="17.25" customHeight="1" x14ac:dyDescent="0.15">
      <c r="A60" s="36"/>
      <c r="B60" s="41"/>
      <c r="C60" s="41"/>
      <c r="D60" s="41"/>
      <c r="E60" s="41"/>
      <c r="F60" s="42"/>
      <c r="G60" s="42"/>
      <c r="H60" s="130"/>
      <c r="I60" s="42"/>
      <c r="J60" s="42"/>
      <c r="K60" s="42"/>
      <c r="L60" s="42"/>
      <c r="M60" s="42"/>
      <c r="N60" s="42"/>
      <c r="O60" s="42"/>
      <c r="P60" s="42"/>
      <c r="Q60" s="42"/>
      <c r="R60" s="42"/>
      <c r="S60" s="42"/>
      <c r="T60" s="42"/>
      <c r="U60" s="42"/>
      <c r="V60" s="42"/>
      <c r="W60" s="42"/>
      <c r="X60" s="40"/>
      <c r="Y60" s="40"/>
      <c r="Z60" s="39"/>
      <c r="AA60" s="131"/>
      <c r="AB60" s="40"/>
      <c r="AC60" s="40"/>
      <c r="AD60" s="40"/>
      <c r="AE60" s="40"/>
      <c r="AF60" s="40"/>
      <c r="AG60" s="40"/>
      <c r="AH60" s="40"/>
      <c r="AI60" s="40"/>
      <c r="AJ60" s="122" t="s">
        <v>18</v>
      </c>
      <c r="AK60" s="121"/>
      <c r="AL60" s="121"/>
      <c r="AM60" s="121"/>
      <c r="AN60" s="121"/>
      <c r="AO60" s="121"/>
      <c r="AP60" s="40"/>
      <c r="AQ60" s="40"/>
      <c r="AR60" s="40"/>
      <c r="AS60" s="31"/>
      <c r="AT60" s="31"/>
      <c r="AU60" s="31"/>
      <c r="AV60" s="31"/>
      <c r="AW60" s="31"/>
      <c r="AX60" s="31"/>
      <c r="AY60" s="31"/>
      <c r="AZ60" s="31"/>
      <c r="BA60" s="31"/>
      <c r="BB60" s="31"/>
      <c r="BC60" s="31"/>
      <c r="BD60" s="31"/>
      <c r="BE60" s="133"/>
      <c r="BF60" s="133"/>
      <c r="BG60" s="133"/>
      <c r="BH60" s="133"/>
    </row>
    <row r="61" spans="1:60" s="31" customFormat="1" ht="25.5" customHeight="1" x14ac:dyDescent="0.15">
      <c r="A61" s="36"/>
      <c r="B61" s="37"/>
      <c r="C61" s="38"/>
      <c r="D61" s="38"/>
      <c r="E61" s="38"/>
      <c r="F61" s="39"/>
      <c r="G61" s="39"/>
      <c r="H61" s="39"/>
      <c r="I61" s="39"/>
      <c r="J61" s="39"/>
      <c r="K61" s="39"/>
      <c r="L61" s="39"/>
      <c r="M61" s="39"/>
      <c r="N61" s="39"/>
      <c r="O61" s="39"/>
      <c r="P61" s="39"/>
      <c r="Q61" s="39"/>
      <c r="R61" s="39"/>
      <c r="S61" s="39"/>
      <c r="T61" s="39"/>
      <c r="U61" s="39"/>
      <c r="V61" s="39"/>
      <c r="W61" s="131"/>
      <c r="X61" s="40"/>
      <c r="Y61" s="40"/>
      <c r="Z61" s="39"/>
      <c r="AA61" s="131"/>
      <c r="AB61" s="40"/>
      <c r="AC61" s="40"/>
      <c r="AD61" s="40"/>
      <c r="AE61" s="40"/>
      <c r="AF61" s="40"/>
      <c r="AG61" s="40"/>
      <c r="AH61" s="40"/>
      <c r="AI61" s="40"/>
      <c r="AJ61" s="121"/>
      <c r="AK61" s="121"/>
      <c r="AL61" s="121"/>
      <c r="AM61" s="121"/>
      <c r="AN61" s="121"/>
      <c r="AO61" s="121"/>
      <c r="AP61" s="40"/>
      <c r="AQ61" s="40"/>
      <c r="AR61" s="40"/>
      <c r="AW61" s="47" t="s">
        <v>19</v>
      </c>
      <c r="AZ61" s="31" t="s">
        <v>20</v>
      </c>
      <c r="BC61" s="31" t="s">
        <v>130</v>
      </c>
      <c r="BE61" s="133"/>
      <c r="BF61" s="133"/>
      <c r="BG61" s="133"/>
      <c r="BH61" s="133"/>
    </row>
    <row r="62" spans="1:60" s="48" customFormat="1" ht="25.5" customHeight="1" x14ac:dyDescent="0.15">
      <c r="A62" s="45"/>
      <c r="B62" s="46" t="s">
        <v>129</v>
      </c>
      <c r="C62" s="46"/>
      <c r="D62" s="46"/>
      <c r="E62" s="46"/>
      <c r="F62" s="46"/>
      <c r="G62" s="46"/>
      <c r="H62" s="46"/>
      <c r="I62" s="46"/>
      <c r="J62" s="46"/>
      <c r="K62" s="46"/>
      <c r="L62" s="46"/>
      <c r="M62" s="46"/>
      <c r="N62" s="46"/>
      <c r="O62" s="47"/>
      <c r="P62" s="46"/>
      <c r="Q62" s="46"/>
      <c r="R62" s="46"/>
      <c r="S62" s="46"/>
      <c r="T62" s="46"/>
      <c r="U62" s="12"/>
      <c r="V62" s="46"/>
      <c r="W62" s="46"/>
      <c r="X62" s="40"/>
      <c r="Y62" s="40"/>
      <c r="Z62" s="39"/>
      <c r="AA62" s="131"/>
      <c r="AB62" s="40"/>
      <c r="AC62" s="40"/>
      <c r="AD62" s="40"/>
      <c r="AE62" s="37" t="s">
        <v>21</v>
      </c>
      <c r="AF62" s="47"/>
      <c r="AG62" s="42"/>
      <c r="AH62" s="42"/>
      <c r="AI62" s="42"/>
      <c r="AJ62" s="123"/>
      <c r="AK62" s="123"/>
      <c r="AL62" s="123"/>
      <c r="AM62" s="123"/>
      <c r="AN62" s="121"/>
      <c r="AO62" s="121"/>
      <c r="AP62" s="40"/>
      <c r="AQ62" s="31"/>
      <c r="AR62" s="40"/>
      <c r="AS62" s="31"/>
      <c r="AT62" s="31"/>
      <c r="AU62" s="47"/>
      <c r="AV62" s="47"/>
      <c r="AW62" s="47" t="s">
        <v>22</v>
      </c>
      <c r="AX62" s="47"/>
      <c r="AY62" s="47"/>
      <c r="AZ62" s="31" t="s">
        <v>23</v>
      </c>
      <c r="BA62" s="47"/>
      <c r="BB62" s="31"/>
      <c r="BC62" s="31" t="s">
        <v>131</v>
      </c>
      <c r="BD62" s="47"/>
      <c r="BE62" s="133"/>
      <c r="BF62" s="134"/>
      <c r="BG62" s="134"/>
      <c r="BH62" s="134"/>
    </row>
    <row r="63" spans="1:60" ht="25.5" customHeight="1" x14ac:dyDescent="0.15">
      <c r="A63" s="36"/>
      <c r="B63" s="154" t="s">
        <v>135</v>
      </c>
      <c r="C63" s="155"/>
      <c r="D63" s="155"/>
      <c r="E63" s="156"/>
      <c r="F63" s="160" t="s">
        <v>9</v>
      </c>
      <c r="G63" s="160"/>
      <c r="H63" s="217"/>
      <c r="I63" s="217"/>
      <c r="J63" s="163" t="s">
        <v>10</v>
      </c>
      <c r="K63" s="163"/>
      <c r="L63" s="217"/>
      <c r="M63" s="217"/>
      <c r="N63" s="163" t="s">
        <v>11</v>
      </c>
      <c r="O63" s="165"/>
      <c r="P63" s="167" t="s">
        <v>12</v>
      </c>
      <c r="Q63" s="165"/>
      <c r="R63" s="186" t="s">
        <v>13</v>
      </c>
      <c r="S63" s="186"/>
      <c r="T63" s="219"/>
      <c r="U63" s="217"/>
      <c r="V63" s="163" t="s">
        <v>10</v>
      </c>
      <c r="W63" s="163"/>
      <c r="X63" s="217"/>
      <c r="Y63" s="217"/>
      <c r="Z63" s="163" t="s">
        <v>11</v>
      </c>
      <c r="AA63" s="165"/>
      <c r="AB63" s="40"/>
      <c r="AC63" s="40"/>
      <c r="AD63" s="40"/>
      <c r="AE63" s="196" t="s">
        <v>24</v>
      </c>
      <c r="AF63" s="163"/>
      <c r="AG63" s="163"/>
      <c r="AH63" s="163"/>
      <c r="AI63" s="165"/>
      <c r="AJ63" s="194">
        <f>ROUNDDOWN(AW68/60,0)</f>
        <v>0</v>
      </c>
      <c r="AK63" s="182"/>
      <c r="AL63" s="163" t="s">
        <v>10</v>
      </c>
      <c r="AM63" s="163"/>
      <c r="AN63" s="182">
        <f>AW68-AJ63*60</f>
        <v>0</v>
      </c>
      <c r="AO63" s="182"/>
      <c r="AP63" s="163" t="s">
        <v>11</v>
      </c>
      <c r="AQ63" s="165"/>
      <c r="AR63" s="40"/>
      <c r="AS63" s="49"/>
      <c r="AT63" s="49"/>
      <c r="AU63" s="31"/>
      <c r="AV63" s="177" t="s">
        <v>25</v>
      </c>
      <c r="AW63" s="176">
        <f>IF(AZ63&lt;=BC63,BC63,AW58)</f>
        <v>1200</v>
      </c>
      <c r="AX63" s="193"/>
      <c r="AY63" s="177" t="s">
        <v>26</v>
      </c>
      <c r="AZ63" s="176">
        <f>T63*60+X63</f>
        <v>0</v>
      </c>
      <c r="BA63" s="193"/>
      <c r="BB63" s="177" t="s">
        <v>27</v>
      </c>
      <c r="BC63" s="176">
        <f>IF(C71="☑",21*60,20*60)</f>
        <v>1200</v>
      </c>
      <c r="BD63" s="31"/>
      <c r="BE63" s="133"/>
      <c r="BF63" s="133"/>
      <c r="BG63" s="133"/>
      <c r="BH63" s="133"/>
    </row>
    <row r="64" spans="1:60" ht="35.25" customHeight="1" x14ac:dyDescent="0.15">
      <c r="A64" s="36"/>
      <c r="B64" s="157"/>
      <c r="C64" s="158"/>
      <c r="D64" s="158"/>
      <c r="E64" s="159"/>
      <c r="F64" s="160"/>
      <c r="G64" s="160"/>
      <c r="H64" s="218"/>
      <c r="I64" s="218"/>
      <c r="J64" s="164"/>
      <c r="K64" s="164"/>
      <c r="L64" s="218"/>
      <c r="M64" s="218"/>
      <c r="N64" s="164"/>
      <c r="O64" s="166"/>
      <c r="P64" s="168"/>
      <c r="Q64" s="166"/>
      <c r="R64" s="187"/>
      <c r="S64" s="187"/>
      <c r="T64" s="220"/>
      <c r="U64" s="218"/>
      <c r="V64" s="164"/>
      <c r="W64" s="164"/>
      <c r="X64" s="218"/>
      <c r="Y64" s="218"/>
      <c r="Z64" s="164"/>
      <c r="AA64" s="166"/>
      <c r="AB64" s="31"/>
      <c r="AC64" s="31"/>
      <c r="AD64" s="31"/>
      <c r="AE64" s="168"/>
      <c r="AF64" s="164"/>
      <c r="AG64" s="164"/>
      <c r="AH64" s="164"/>
      <c r="AI64" s="166"/>
      <c r="AJ64" s="195"/>
      <c r="AK64" s="183"/>
      <c r="AL64" s="164"/>
      <c r="AM64" s="164"/>
      <c r="AN64" s="183"/>
      <c r="AO64" s="183"/>
      <c r="AP64" s="164"/>
      <c r="AQ64" s="166"/>
      <c r="AR64" s="40"/>
      <c r="AS64" s="49"/>
      <c r="AT64" s="49"/>
      <c r="AU64" s="31"/>
      <c r="AV64" s="177"/>
      <c r="AW64" s="176"/>
      <c r="AX64" s="193"/>
      <c r="AY64" s="177"/>
      <c r="AZ64" s="176"/>
      <c r="BA64" s="193"/>
      <c r="BB64" s="177"/>
      <c r="BC64" s="176"/>
      <c r="BD64" s="31"/>
      <c r="BE64" s="133"/>
      <c r="BF64" s="133"/>
      <c r="BG64" s="133"/>
      <c r="BH64" s="133"/>
    </row>
    <row r="65" spans="1:60" ht="17.25" customHeight="1" x14ac:dyDescent="0.15">
      <c r="A65" s="50"/>
      <c r="B65" s="41"/>
      <c r="C65" s="41"/>
      <c r="D65" s="41"/>
      <c r="E65" s="41"/>
      <c r="F65" s="31"/>
      <c r="G65" s="41"/>
      <c r="H65" s="130"/>
      <c r="I65" s="41"/>
      <c r="J65" s="41"/>
      <c r="K65" s="41"/>
      <c r="L65" s="41"/>
      <c r="M65" s="41"/>
      <c r="N65" s="41"/>
      <c r="O65" s="41"/>
      <c r="P65" s="51"/>
      <c r="Q65" s="41"/>
      <c r="R65" s="41"/>
      <c r="S65" s="41"/>
      <c r="T65" s="41"/>
      <c r="U65" s="41"/>
      <c r="V65" s="41"/>
      <c r="W65" s="41"/>
      <c r="X65" s="40"/>
      <c r="Y65" s="40"/>
      <c r="Z65" s="39"/>
      <c r="AA65" s="31"/>
      <c r="AB65" s="31"/>
      <c r="AC65" s="31"/>
      <c r="AD65" s="31"/>
      <c r="AE65" s="31"/>
      <c r="AF65" s="31"/>
      <c r="AG65" s="31"/>
      <c r="AH65" s="31"/>
      <c r="AI65" s="31"/>
      <c r="AJ65" s="44" t="s">
        <v>18</v>
      </c>
      <c r="AK65" s="31"/>
      <c r="AL65" s="31"/>
      <c r="AM65" s="31"/>
      <c r="AN65" s="31"/>
      <c r="AO65" s="31"/>
      <c r="AP65" s="31"/>
      <c r="AQ65" s="31"/>
      <c r="AR65" s="31"/>
      <c r="AS65" s="31"/>
      <c r="AT65" s="31"/>
      <c r="AU65" s="31"/>
      <c r="AV65" s="31"/>
      <c r="AW65" s="31"/>
      <c r="AX65" s="31"/>
      <c r="AY65" s="31"/>
      <c r="AZ65" s="63" t="s">
        <v>28</v>
      </c>
      <c r="BA65" s="31"/>
      <c r="BB65" s="31"/>
      <c r="BC65" s="31"/>
      <c r="BD65" s="31"/>
      <c r="BE65" s="133"/>
      <c r="BF65" s="133"/>
      <c r="BG65" s="133"/>
      <c r="BH65" s="133"/>
    </row>
    <row r="66" spans="1:60" ht="25.5" customHeight="1" x14ac:dyDescent="0.2">
      <c r="A66" s="50"/>
      <c r="B66" s="31"/>
      <c r="C66" s="201" t="s">
        <v>134</v>
      </c>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3"/>
      <c r="AD66" s="31"/>
      <c r="AE66" s="31"/>
      <c r="AF66" s="31"/>
      <c r="AG66" s="31"/>
      <c r="AH66" s="31"/>
      <c r="AI66" s="31"/>
      <c r="AJ66" s="31"/>
      <c r="AK66" s="31"/>
      <c r="AL66" s="31"/>
      <c r="AM66" s="31"/>
      <c r="AN66" s="31"/>
      <c r="AO66" s="31"/>
      <c r="AP66" s="31"/>
      <c r="AQ66" s="31"/>
      <c r="AR66" s="31"/>
      <c r="AS66" s="31"/>
      <c r="AT66" s="31"/>
      <c r="AU66" s="31"/>
      <c r="AV66" s="31"/>
      <c r="AW66" s="31"/>
      <c r="AX66" s="31"/>
      <c r="AY66" s="31"/>
      <c r="AZ66" s="129" t="s">
        <v>29</v>
      </c>
      <c r="BA66" s="31"/>
      <c r="BB66" s="31"/>
      <c r="BC66" s="31"/>
      <c r="BD66" s="31"/>
      <c r="BE66" s="133"/>
      <c r="BF66" s="133"/>
      <c r="BG66" s="133"/>
      <c r="BH66" s="133"/>
    </row>
    <row r="67" spans="1:60" ht="25.5" customHeight="1" x14ac:dyDescent="0.15">
      <c r="A67" s="50"/>
      <c r="B67" s="31"/>
      <c r="C67" s="204"/>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6"/>
      <c r="AD67" s="31"/>
      <c r="AE67" s="37" t="s">
        <v>30</v>
      </c>
      <c r="AF67" s="31"/>
      <c r="AG67" s="31"/>
      <c r="AH67" s="31"/>
      <c r="AI67" s="31"/>
      <c r="AJ67" s="31"/>
      <c r="AK67" s="31"/>
      <c r="AL67" s="31"/>
      <c r="AM67" s="31"/>
      <c r="AN67" s="31"/>
      <c r="AO67" s="31"/>
      <c r="AP67" s="31"/>
      <c r="AQ67" s="31"/>
      <c r="AR67" s="31"/>
      <c r="AS67" s="31"/>
      <c r="AT67" s="31"/>
      <c r="AU67" s="31"/>
      <c r="AV67" s="31"/>
      <c r="AW67" s="31" t="s">
        <v>31</v>
      </c>
      <c r="AX67" s="31"/>
      <c r="AY67" s="31"/>
      <c r="AZ67" s="31" t="s">
        <v>32</v>
      </c>
      <c r="BA67" s="64"/>
      <c r="BB67" s="31"/>
      <c r="BC67" s="31"/>
      <c r="BD67" s="31"/>
      <c r="BE67" s="133"/>
      <c r="BF67" s="133"/>
      <c r="BG67" s="133"/>
      <c r="BH67" s="133"/>
    </row>
    <row r="68" spans="1:60" s="48" customFormat="1" ht="25.5" customHeight="1" x14ac:dyDescent="0.15">
      <c r="A68" s="50"/>
      <c r="B68" s="31"/>
      <c r="C68" s="204"/>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6"/>
      <c r="AC68" s="1"/>
      <c r="AD68" s="31"/>
      <c r="AE68" s="154" t="s">
        <v>33</v>
      </c>
      <c r="AF68" s="155"/>
      <c r="AG68" s="155"/>
      <c r="AH68" s="155"/>
      <c r="AI68" s="155"/>
      <c r="AJ68" s="155"/>
      <c r="AK68" s="156"/>
      <c r="AL68" s="207">
        <f>IF(AZ58=0,0,ROUNDUP(AW68/AZ58,3))</f>
        <v>0</v>
      </c>
      <c r="AM68" s="208"/>
      <c r="AN68" s="208"/>
      <c r="AO68" s="208"/>
      <c r="AP68" s="208"/>
      <c r="AQ68" s="209"/>
      <c r="AR68" s="31"/>
      <c r="AS68" s="31"/>
      <c r="AT68" s="31"/>
      <c r="AU68" s="47"/>
      <c r="AV68" s="177" t="s">
        <v>34</v>
      </c>
      <c r="AW68" s="213">
        <f>IF(AW58-AW63&gt;0,IF(AW58-AW63&gt;AZ58,AZ58,AW58-AW63),0)</f>
        <v>0</v>
      </c>
      <c r="AX68" s="214" t="s">
        <v>35</v>
      </c>
      <c r="AY68" s="214"/>
      <c r="AZ68" s="64"/>
      <c r="BA68" s="64"/>
      <c r="BB68" s="47"/>
      <c r="BC68" s="47"/>
      <c r="BD68" s="47"/>
      <c r="BE68" s="134"/>
      <c r="BF68" s="134"/>
      <c r="BG68" s="134"/>
      <c r="BH68" s="134"/>
    </row>
    <row r="69" spans="1:60" ht="35.25" customHeight="1" x14ac:dyDescent="0.15">
      <c r="A69" s="50"/>
      <c r="B69" s="31"/>
      <c r="C69" s="204"/>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6"/>
      <c r="AD69" s="31"/>
      <c r="AE69" s="157"/>
      <c r="AF69" s="158"/>
      <c r="AG69" s="158"/>
      <c r="AH69" s="158"/>
      <c r="AI69" s="158"/>
      <c r="AJ69" s="158"/>
      <c r="AK69" s="159"/>
      <c r="AL69" s="210"/>
      <c r="AM69" s="211"/>
      <c r="AN69" s="211"/>
      <c r="AO69" s="211"/>
      <c r="AP69" s="211"/>
      <c r="AQ69" s="212"/>
      <c r="AR69" s="31"/>
      <c r="AS69" s="31"/>
      <c r="AT69" s="31"/>
      <c r="AU69" s="177"/>
      <c r="AV69" s="177"/>
      <c r="AW69" s="213"/>
      <c r="AX69" s="214"/>
      <c r="AY69" s="214"/>
      <c r="AZ69" s="31"/>
      <c r="BA69" s="31"/>
      <c r="BB69" s="31"/>
      <c r="BC69" s="31"/>
      <c r="BD69" s="31"/>
      <c r="BE69" s="133"/>
      <c r="BF69" s="133"/>
      <c r="BG69" s="133"/>
      <c r="BH69" s="133"/>
    </row>
    <row r="70" spans="1:60" ht="25.5" customHeight="1" x14ac:dyDescent="0.15">
      <c r="A70" s="50"/>
      <c r="B70" s="31"/>
      <c r="C70" s="204"/>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6"/>
      <c r="AD70" s="31"/>
      <c r="AE70" s="31"/>
      <c r="AF70" s="31"/>
      <c r="AG70" s="31"/>
      <c r="AH70" s="31"/>
      <c r="AI70" s="31"/>
      <c r="AJ70" s="31"/>
      <c r="AK70" s="44" t="s">
        <v>18</v>
      </c>
      <c r="AL70" s="31"/>
      <c r="AM70" s="40"/>
      <c r="AN70" s="40"/>
      <c r="AO70" s="40"/>
      <c r="AP70" s="31"/>
      <c r="AQ70" s="31"/>
      <c r="AR70" s="31"/>
      <c r="AS70" s="31"/>
      <c r="AT70" s="31"/>
      <c r="AU70" s="177"/>
      <c r="AV70" s="31"/>
      <c r="AW70" s="31"/>
      <c r="AX70" s="31"/>
      <c r="AY70" s="31"/>
      <c r="AZ70" s="31"/>
      <c r="BA70" s="31"/>
      <c r="BB70" s="31"/>
      <c r="BC70" s="31"/>
      <c r="BD70" s="31"/>
      <c r="BE70" s="133"/>
      <c r="BF70" s="133"/>
      <c r="BG70" s="133"/>
      <c r="BH70" s="133"/>
    </row>
    <row r="71" spans="1:60" ht="25.5" customHeight="1" x14ac:dyDescent="0.15">
      <c r="A71" s="50"/>
      <c r="B71" s="31"/>
      <c r="C71" s="197" t="s">
        <v>132</v>
      </c>
      <c r="D71" s="198"/>
      <c r="E71" s="199" t="s">
        <v>133</v>
      </c>
      <c r="F71" s="199"/>
      <c r="G71" s="199"/>
      <c r="H71" s="199"/>
      <c r="I71" s="199"/>
      <c r="J71" s="199"/>
      <c r="K71" s="199"/>
      <c r="L71" s="199"/>
      <c r="M71" s="199"/>
      <c r="N71" s="199"/>
      <c r="O71" s="199"/>
      <c r="P71" s="199"/>
      <c r="Q71" s="199"/>
      <c r="R71" s="199"/>
      <c r="S71" s="199"/>
      <c r="T71" s="199"/>
      <c r="U71" s="199"/>
      <c r="V71" s="199"/>
      <c r="W71" s="199"/>
      <c r="X71" s="199"/>
      <c r="Y71" s="199"/>
      <c r="Z71" s="199"/>
      <c r="AA71" s="199"/>
      <c r="AB71" s="200"/>
      <c r="AD71" s="31"/>
      <c r="AE71" s="31"/>
      <c r="AF71" s="31"/>
      <c r="AG71" s="31"/>
      <c r="AJ71" s="31"/>
      <c r="AK71" s="52" t="s">
        <v>36</v>
      </c>
      <c r="AL71" s="31"/>
      <c r="AM71" s="40"/>
      <c r="AN71" s="40"/>
      <c r="AO71" s="40"/>
      <c r="AP71" s="31"/>
      <c r="AQ71" s="31"/>
      <c r="AR71" s="31"/>
      <c r="AS71" s="31"/>
      <c r="AT71" s="31"/>
      <c r="AU71" s="31"/>
      <c r="AV71" s="31"/>
      <c r="AW71" s="31"/>
      <c r="AX71" s="31"/>
      <c r="AY71" s="31"/>
      <c r="AZ71" s="31"/>
      <c r="BA71" s="31"/>
      <c r="BB71" s="31"/>
      <c r="BC71" s="31"/>
      <c r="BD71" s="31"/>
      <c r="BE71" s="133"/>
      <c r="BF71" s="133"/>
      <c r="BG71" s="133"/>
      <c r="BH71" s="133"/>
    </row>
    <row r="72" spans="1:60" ht="17.25" customHeight="1" x14ac:dyDescent="0.15">
      <c r="A72" s="53"/>
      <c r="B72" s="54"/>
      <c r="C72" s="54"/>
      <c r="D72" s="54"/>
      <c r="E72" s="54"/>
      <c r="F72" s="55"/>
      <c r="G72" s="54"/>
      <c r="H72" s="54"/>
      <c r="I72" s="54"/>
      <c r="J72" s="54"/>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7"/>
      <c r="AL72" s="56"/>
      <c r="AM72" s="58"/>
      <c r="AN72" s="58"/>
      <c r="AO72" s="58"/>
      <c r="AP72" s="56"/>
      <c r="AQ72" s="56"/>
      <c r="AR72" s="56"/>
      <c r="AS72" s="56"/>
      <c r="AT72" s="31"/>
      <c r="AU72" s="31"/>
      <c r="AV72" s="31"/>
      <c r="AW72" s="31"/>
      <c r="AX72" s="31"/>
      <c r="AY72" s="31"/>
      <c r="AZ72" s="31"/>
      <c r="BA72" s="31"/>
      <c r="BB72" s="31"/>
      <c r="BC72" s="31"/>
      <c r="BD72" s="31"/>
      <c r="BE72" s="31"/>
      <c r="BF72" s="31"/>
    </row>
    <row r="73" spans="1:60" ht="25.5" hidden="1" customHeight="1" x14ac:dyDescent="0.15">
      <c r="A73" s="148" t="s">
        <v>41</v>
      </c>
      <c r="B73" s="149"/>
      <c r="C73" s="149"/>
      <c r="D73" s="149"/>
      <c r="E73" s="149"/>
      <c r="F73" s="149"/>
      <c r="G73" s="149"/>
      <c r="H73" s="149"/>
      <c r="I73" s="150"/>
      <c r="J73" s="30"/>
      <c r="K73" s="59" t="s">
        <v>40</v>
      </c>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30"/>
      <c r="AP73" s="30"/>
      <c r="AQ73" s="30"/>
      <c r="AR73" s="30"/>
      <c r="AS73" s="30"/>
      <c r="AT73" s="30"/>
      <c r="AU73" s="31"/>
      <c r="AV73" s="31" t="s">
        <v>4</v>
      </c>
      <c r="AW73" s="40"/>
      <c r="AX73" s="40"/>
      <c r="AY73" s="40"/>
      <c r="AZ73" s="40"/>
      <c r="BA73" s="31"/>
      <c r="BB73" s="40"/>
      <c r="BC73" s="40"/>
      <c r="BD73" s="40"/>
      <c r="BE73" s="40"/>
      <c r="BF73" s="40"/>
      <c r="BG73" s="9"/>
    </row>
    <row r="74" spans="1:60" ht="17.25" hidden="1" customHeight="1" x14ac:dyDescent="0.15">
      <c r="A74" s="151"/>
      <c r="B74" s="152"/>
      <c r="C74" s="152"/>
      <c r="D74" s="152"/>
      <c r="E74" s="152"/>
      <c r="F74" s="152"/>
      <c r="G74" s="152"/>
      <c r="H74" s="152"/>
      <c r="I74" s="153"/>
      <c r="J74" s="32"/>
      <c r="K74" s="32"/>
      <c r="L74" s="32"/>
      <c r="M74" s="32"/>
      <c r="N74" s="32"/>
      <c r="O74" s="32"/>
      <c r="P74" s="32"/>
      <c r="Q74" s="32"/>
      <c r="R74" s="32"/>
      <c r="S74" s="32"/>
      <c r="T74" s="32"/>
      <c r="U74" s="32"/>
      <c r="V74" s="32"/>
      <c r="W74" s="32"/>
      <c r="X74" s="33"/>
      <c r="Y74" s="33"/>
      <c r="Z74" s="33"/>
      <c r="AA74" s="33"/>
      <c r="AB74" s="33"/>
      <c r="AC74" s="33"/>
      <c r="AD74" s="33"/>
      <c r="AE74" s="34"/>
      <c r="AF74" s="33"/>
      <c r="AG74" s="33"/>
      <c r="AH74" s="33"/>
      <c r="AI74" s="33"/>
      <c r="AJ74" s="33"/>
      <c r="AK74" s="33"/>
      <c r="AL74" s="33"/>
      <c r="AM74" s="33"/>
      <c r="AN74" s="33"/>
      <c r="AO74" s="33"/>
      <c r="AP74" s="35"/>
      <c r="AQ74" s="35"/>
      <c r="AR74" s="35"/>
      <c r="AS74" s="35"/>
      <c r="AT74" s="31"/>
      <c r="AU74" s="31"/>
      <c r="AV74" s="31"/>
      <c r="AW74" s="31"/>
      <c r="AX74" s="31"/>
      <c r="AY74" s="31"/>
      <c r="AZ74" s="31"/>
      <c r="BA74" s="31"/>
      <c r="BB74" s="31"/>
      <c r="BC74" s="31"/>
      <c r="BD74" s="31"/>
      <c r="BE74" s="31"/>
      <c r="BF74" s="31"/>
      <c r="BG74" s="31"/>
    </row>
    <row r="75" spans="1:60" ht="28.5" hidden="1" customHeight="1" x14ac:dyDescent="0.15">
      <c r="A75" s="36"/>
      <c r="B75" s="37" t="s">
        <v>5</v>
      </c>
      <c r="C75" s="38"/>
      <c r="D75" s="38"/>
      <c r="E75" s="38"/>
      <c r="F75" s="31"/>
      <c r="G75" s="39"/>
      <c r="H75" s="31"/>
      <c r="I75" s="39"/>
      <c r="J75" s="39"/>
      <c r="K75" s="39"/>
      <c r="L75" s="39"/>
      <c r="M75" s="39"/>
      <c r="N75" s="39"/>
      <c r="O75" s="39"/>
      <c r="P75" s="39"/>
      <c r="Q75" s="39"/>
      <c r="R75" s="39"/>
      <c r="S75" s="39"/>
      <c r="T75" s="39"/>
      <c r="U75" s="39"/>
      <c r="V75" s="39"/>
      <c r="W75" s="39"/>
      <c r="X75" s="39"/>
      <c r="Y75" s="39"/>
      <c r="Z75" s="39"/>
      <c r="AA75" s="131"/>
      <c r="AB75" s="40"/>
      <c r="AC75" s="40"/>
      <c r="AD75" s="40"/>
      <c r="AE75" s="37" t="s">
        <v>6</v>
      </c>
      <c r="AF75" s="40"/>
      <c r="AG75" s="40"/>
      <c r="AH75" s="40"/>
      <c r="AI75" s="40"/>
      <c r="AJ75" s="40"/>
      <c r="AK75" s="40"/>
      <c r="AL75" s="40"/>
      <c r="AM75" s="40"/>
      <c r="AN75" s="40"/>
      <c r="AO75" s="40"/>
      <c r="AP75" s="40"/>
      <c r="AQ75" s="40"/>
      <c r="AR75" s="40"/>
      <c r="AS75" s="40"/>
      <c r="AT75" s="40"/>
      <c r="AU75" s="31"/>
      <c r="AV75" s="31"/>
      <c r="AW75" s="31" t="s">
        <v>7</v>
      </c>
      <c r="AX75" s="31"/>
      <c r="AY75" s="31"/>
      <c r="AZ75" s="31" t="s">
        <v>8</v>
      </c>
      <c r="BA75" s="31"/>
      <c r="BB75" s="31"/>
      <c r="BC75" s="31"/>
      <c r="BD75" s="31"/>
      <c r="BE75" s="133"/>
      <c r="BF75" s="133"/>
      <c r="BG75" s="133"/>
      <c r="BH75" s="133"/>
    </row>
    <row r="76" spans="1:60" ht="25.5" hidden="1" customHeight="1" x14ac:dyDescent="0.15">
      <c r="A76" s="36"/>
      <c r="B76" s="154" t="s">
        <v>135</v>
      </c>
      <c r="C76" s="155"/>
      <c r="D76" s="155"/>
      <c r="E76" s="156"/>
      <c r="F76" s="160" t="s">
        <v>9</v>
      </c>
      <c r="G76" s="160"/>
      <c r="H76" s="217"/>
      <c r="I76" s="217"/>
      <c r="J76" s="163" t="s">
        <v>10</v>
      </c>
      <c r="K76" s="163"/>
      <c r="L76" s="217"/>
      <c r="M76" s="217"/>
      <c r="N76" s="163" t="s">
        <v>11</v>
      </c>
      <c r="O76" s="165"/>
      <c r="P76" s="167" t="s">
        <v>12</v>
      </c>
      <c r="Q76" s="165"/>
      <c r="R76" s="186" t="s">
        <v>13</v>
      </c>
      <c r="S76" s="186"/>
      <c r="T76" s="217"/>
      <c r="U76" s="217"/>
      <c r="V76" s="163" t="s">
        <v>10</v>
      </c>
      <c r="W76" s="163"/>
      <c r="X76" s="217"/>
      <c r="Y76" s="217"/>
      <c r="Z76" s="163" t="s">
        <v>11</v>
      </c>
      <c r="AA76" s="165"/>
      <c r="AB76" s="31"/>
      <c r="AC76" s="31"/>
      <c r="AD76" s="31"/>
      <c r="AE76" s="154" t="s">
        <v>14</v>
      </c>
      <c r="AF76" s="188"/>
      <c r="AG76" s="188"/>
      <c r="AH76" s="188"/>
      <c r="AI76" s="189"/>
      <c r="AJ76" s="182">
        <f>ROUNDDOWN(AZ76/60,0)</f>
        <v>0</v>
      </c>
      <c r="AK76" s="182"/>
      <c r="AL76" s="184" t="s">
        <v>15</v>
      </c>
      <c r="AM76" s="184"/>
      <c r="AN76" s="182">
        <f>AZ76-AJ76*60</f>
        <v>0</v>
      </c>
      <c r="AO76" s="182"/>
      <c r="AP76" s="163" t="s">
        <v>11</v>
      </c>
      <c r="AQ76" s="165"/>
      <c r="AR76" s="40"/>
      <c r="AS76" s="31"/>
      <c r="AT76" s="31"/>
      <c r="AU76" s="177"/>
      <c r="AV76" s="177" t="s">
        <v>16</v>
      </c>
      <c r="AW76" s="176">
        <f>T76*60+X76</f>
        <v>0</v>
      </c>
      <c r="AX76" s="31"/>
      <c r="AY76" s="177" t="s">
        <v>17</v>
      </c>
      <c r="AZ76" s="176">
        <f>(T76*60+X76)-(H76*60+L76)</f>
        <v>0</v>
      </c>
      <c r="BA76" s="31"/>
      <c r="BB76" s="31"/>
      <c r="BC76" s="31"/>
      <c r="BD76" s="31"/>
      <c r="BE76" s="133"/>
      <c r="BF76" s="133"/>
      <c r="BG76" s="133"/>
      <c r="BH76" s="133"/>
    </row>
    <row r="77" spans="1:60" ht="35.25" hidden="1" customHeight="1" x14ac:dyDescent="0.15">
      <c r="A77" s="36"/>
      <c r="B77" s="157"/>
      <c r="C77" s="158"/>
      <c r="D77" s="158"/>
      <c r="E77" s="159"/>
      <c r="F77" s="160"/>
      <c r="G77" s="160"/>
      <c r="H77" s="218"/>
      <c r="I77" s="218"/>
      <c r="J77" s="164"/>
      <c r="K77" s="164"/>
      <c r="L77" s="218"/>
      <c r="M77" s="218"/>
      <c r="N77" s="164"/>
      <c r="O77" s="166"/>
      <c r="P77" s="168"/>
      <c r="Q77" s="166"/>
      <c r="R77" s="187"/>
      <c r="S77" s="187"/>
      <c r="T77" s="218"/>
      <c r="U77" s="218"/>
      <c r="V77" s="164"/>
      <c r="W77" s="164"/>
      <c r="X77" s="218"/>
      <c r="Y77" s="218"/>
      <c r="Z77" s="164"/>
      <c r="AA77" s="166"/>
      <c r="AB77" s="31"/>
      <c r="AC77" s="31"/>
      <c r="AD77" s="31"/>
      <c r="AE77" s="190"/>
      <c r="AF77" s="191"/>
      <c r="AG77" s="191"/>
      <c r="AH77" s="191"/>
      <c r="AI77" s="192"/>
      <c r="AJ77" s="183"/>
      <c r="AK77" s="183"/>
      <c r="AL77" s="185"/>
      <c r="AM77" s="185"/>
      <c r="AN77" s="183"/>
      <c r="AO77" s="183"/>
      <c r="AP77" s="164"/>
      <c r="AQ77" s="166"/>
      <c r="AR77" s="40"/>
      <c r="AS77" s="31"/>
      <c r="AT77" s="31"/>
      <c r="AU77" s="177"/>
      <c r="AV77" s="177"/>
      <c r="AW77" s="176"/>
      <c r="AX77" s="31"/>
      <c r="AY77" s="177"/>
      <c r="AZ77" s="176"/>
      <c r="BA77" s="31"/>
      <c r="BB77" s="31"/>
      <c r="BC77" s="31"/>
      <c r="BD77" s="31"/>
      <c r="BE77" s="133"/>
      <c r="BF77" s="133"/>
      <c r="BG77" s="133"/>
      <c r="BH77" s="133"/>
    </row>
    <row r="78" spans="1:60" ht="17.25" hidden="1" customHeight="1" x14ac:dyDescent="0.15">
      <c r="A78" s="36"/>
      <c r="B78" s="41"/>
      <c r="C78" s="41"/>
      <c r="D78" s="41"/>
      <c r="E78" s="41"/>
      <c r="F78" s="42"/>
      <c r="G78" s="42"/>
      <c r="H78" s="130"/>
      <c r="I78" s="42"/>
      <c r="J78" s="42"/>
      <c r="K78" s="42"/>
      <c r="L78" s="42"/>
      <c r="M78" s="42"/>
      <c r="N78" s="42"/>
      <c r="O78" s="42"/>
      <c r="P78" s="42"/>
      <c r="Q78" s="42"/>
      <c r="R78" s="42"/>
      <c r="S78" s="42"/>
      <c r="T78" s="42"/>
      <c r="U78" s="42"/>
      <c r="V78" s="42"/>
      <c r="W78" s="42"/>
      <c r="X78" s="40"/>
      <c r="Y78" s="40"/>
      <c r="Z78" s="39"/>
      <c r="AA78" s="131"/>
      <c r="AB78" s="40"/>
      <c r="AC78" s="40"/>
      <c r="AD78" s="40"/>
      <c r="AE78" s="40"/>
      <c r="AF78" s="40"/>
      <c r="AG78" s="40"/>
      <c r="AH78" s="40"/>
      <c r="AI78" s="40"/>
      <c r="AJ78" s="122" t="s">
        <v>18</v>
      </c>
      <c r="AK78" s="121"/>
      <c r="AL78" s="121"/>
      <c r="AM78" s="121"/>
      <c r="AN78" s="121"/>
      <c r="AO78" s="121"/>
      <c r="AP78" s="40"/>
      <c r="AQ78" s="40"/>
      <c r="AR78" s="40"/>
      <c r="AS78" s="31"/>
      <c r="AT78" s="31"/>
      <c r="AU78" s="31"/>
      <c r="AV78" s="31"/>
      <c r="AW78" s="31"/>
      <c r="AX78" s="31"/>
      <c r="AY78" s="31"/>
      <c r="AZ78" s="31"/>
      <c r="BA78" s="31"/>
      <c r="BB78" s="31"/>
      <c r="BC78" s="31"/>
      <c r="BD78" s="31"/>
      <c r="BE78" s="133"/>
      <c r="BF78" s="133"/>
      <c r="BG78" s="133"/>
      <c r="BH78" s="133"/>
    </row>
    <row r="79" spans="1:60" s="31" customFormat="1" ht="25.5" hidden="1" customHeight="1" x14ac:dyDescent="0.15">
      <c r="A79" s="36"/>
      <c r="B79" s="37"/>
      <c r="C79" s="38"/>
      <c r="D79" s="38"/>
      <c r="E79" s="38"/>
      <c r="F79" s="39"/>
      <c r="G79" s="39"/>
      <c r="H79" s="39"/>
      <c r="I79" s="39"/>
      <c r="J79" s="39"/>
      <c r="K79" s="39"/>
      <c r="L79" s="39"/>
      <c r="M79" s="39"/>
      <c r="N79" s="39"/>
      <c r="O79" s="39"/>
      <c r="P79" s="39"/>
      <c r="Q79" s="39"/>
      <c r="R79" s="39"/>
      <c r="S79" s="39"/>
      <c r="T79" s="39"/>
      <c r="U79" s="39"/>
      <c r="V79" s="39"/>
      <c r="W79" s="131"/>
      <c r="X79" s="40"/>
      <c r="Y79" s="40"/>
      <c r="Z79" s="39"/>
      <c r="AA79" s="131"/>
      <c r="AB79" s="40"/>
      <c r="AC79" s="40"/>
      <c r="AD79" s="40"/>
      <c r="AE79" s="40"/>
      <c r="AF79" s="40"/>
      <c r="AG79" s="40"/>
      <c r="AH79" s="40"/>
      <c r="AI79" s="40"/>
      <c r="AJ79" s="121"/>
      <c r="AK79" s="121"/>
      <c r="AL79" s="121"/>
      <c r="AM79" s="121"/>
      <c r="AN79" s="121"/>
      <c r="AO79" s="121"/>
      <c r="AP79" s="40"/>
      <c r="AQ79" s="40"/>
      <c r="AR79" s="40"/>
      <c r="AW79" s="47" t="s">
        <v>19</v>
      </c>
      <c r="AZ79" s="31" t="s">
        <v>20</v>
      </c>
      <c r="BC79" s="31" t="s">
        <v>130</v>
      </c>
      <c r="BE79" s="133"/>
      <c r="BF79" s="133"/>
      <c r="BG79" s="133"/>
      <c r="BH79" s="133"/>
    </row>
    <row r="80" spans="1:60" s="48" customFormat="1" ht="25.5" hidden="1" customHeight="1" x14ac:dyDescent="0.15">
      <c r="A80" s="45"/>
      <c r="B80" s="46" t="s">
        <v>129</v>
      </c>
      <c r="C80" s="46"/>
      <c r="D80" s="46"/>
      <c r="E80" s="46"/>
      <c r="F80" s="46"/>
      <c r="G80" s="46"/>
      <c r="H80" s="46"/>
      <c r="I80" s="46"/>
      <c r="J80" s="46"/>
      <c r="K80" s="46"/>
      <c r="L80" s="46"/>
      <c r="M80" s="46"/>
      <c r="N80" s="46"/>
      <c r="O80" s="47"/>
      <c r="P80" s="46"/>
      <c r="Q80" s="46"/>
      <c r="R80" s="46"/>
      <c r="S80" s="46"/>
      <c r="T80" s="46"/>
      <c r="U80" s="12"/>
      <c r="V80" s="46"/>
      <c r="W80" s="46"/>
      <c r="X80" s="40"/>
      <c r="Y80" s="40"/>
      <c r="Z80" s="39"/>
      <c r="AA80" s="131"/>
      <c r="AB80" s="40"/>
      <c r="AC80" s="40"/>
      <c r="AD80" s="40"/>
      <c r="AE80" s="37" t="s">
        <v>21</v>
      </c>
      <c r="AF80" s="47"/>
      <c r="AG80" s="42"/>
      <c r="AH80" s="42"/>
      <c r="AI80" s="42"/>
      <c r="AJ80" s="123"/>
      <c r="AK80" s="123"/>
      <c r="AL80" s="123"/>
      <c r="AM80" s="123"/>
      <c r="AN80" s="121"/>
      <c r="AO80" s="121"/>
      <c r="AP80" s="40"/>
      <c r="AQ80" s="31"/>
      <c r="AR80" s="40"/>
      <c r="AS80" s="31"/>
      <c r="AT80" s="31"/>
      <c r="AU80" s="47"/>
      <c r="AV80" s="47"/>
      <c r="AW80" s="47" t="s">
        <v>22</v>
      </c>
      <c r="AX80" s="47"/>
      <c r="AY80" s="47"/>
      <c r="AZ80" s="31" t="s">
        <v>23</v>
      </c>
      <c r="BA80" s="47"/>
      <c r="BB80" s="31"/>
      <c r="BC80" s="31" t="s">
        <v>131</v>
      </c>
      <c r="BD80" s="47"/>
      <c r="BE80" s="133"/>
      <c r="BF80" s="134"/>
      <c r="BG80" s="134"/>
      <c r="BH80" s="134"/>
    </row>
    <row r="81" spans="1:60" ht="25.5" hidden="1" customHeight="1" x14ac:dyDescent="0.15">
      <c r="A81" s="36"/>
      <c r="B81" s="154" t="s">
        <v>135</v>
      </c>
      <c r="C81" s="155"/>
      <c r="D81" s="155"/>
      <c r="E81" s="156"/>
      <c r="F81" s="160" t="s">
        <v>9</v>
      </c>
      <c r="G81" s="160"/>
      <c r="H81" s="217"/>
      <c r="I81" s="217"/>
      <c r="J81" s="163" t="s">
        <v>10</v>
      </c>
      <c r="K81" s="163"/>
      <c r="L81" s="217"/>
      <c r="M81" s="217"/>
      <c r="N81" s="163" t="s">
        <v>11</v>
      </c>
      <c r="O81" s="165"/>
      <c r="P81" s="167" t="s">
        <v>12</v>
      </c>
      <c r="Q81" s="165"/>
      <c r="R81" s="186" t="s">
        <v>13</v>
      </c>
      <c r="S81" s="186"/>
      <c r="T81" s="219"/>
      <c r="U81" s="217"/>
      <c r="V81" s="163" t="s">
        <v>10</v>
      </c>
      <c r="W81" s="163"/>
      <c r="X81" s="217"/>
      <c r="Y81" s="217"/>
      <c r="Z81" s="163" t="s">
        <v>11</v>
      </c>
      <c r="AA81" s="165"/>
      <c r="AB81" s="40"/>
      <c r="AC81" s="40"/>
      <c r="AD81" s="40"/>
      <c r="AE81" s="196" t="s">
        <v>24</v>
      </c>
      <c r="AF81" s="163"/>
      <c r="AG81" s="163"/>
      <c r="AH81" s="163"/>
      <c r="AI81" s="165"/>
      <c r="AJ81" s="194">
        <f>ROUNDDOWN(AW86/60,0)</f>
        <v>0</v>
      </c>
      <c r="AK81" s="182"/>
      <c r="AL81" s="163" t="s">
        <v>10</v>
      </c>
      <c r="AM81" s="163"/>
      <c r="AN81" s="182">
        <f>AW86-AJ81*60</f>
        <v>0</v>
      </c>
      <c r="AO81" s="182"/>
      <c r="AP81" s="163" t="s">
        <v>11</v>
      </c>
      <c r="AQ81" s="165"/>
      <c r="AR81" s="40"/>
      <c r="AS81" s="49"/>
      <c r="AT81" s="49"/>
      <c r="AU81" s="31"/>
      <c r="AV81" s="177" t="s">
        <v>25</v>
      </c>
      <c r="AW81" s="176">
        <f>IF(AZ81&lt;=BC81,BC81,AW76)</f>
        <v>1200</v>
      </c>
      <c r="AX81" s="193"/>
      <c r="AY81" s="177" t="s">
        <v>26</v>
      </c>
      <c r="AZ81" s="176">
        <f>T81*60+X81</f>
        <v>0</v>
      </c>
      <c r="BA81" s="193"/>
      <c r="BB81" s="177" t="s">
        <v>27</v>
      </c>
      <c r="BC81" s="176">
        <f>IF(C89="☑",21*60,20*60)</f>
        <v>1200</v>
      </c>
      <c r="BD81" s="31"/>
      <c r="BE81" s="133"/>
      <c r="BF81" s="133"/>
      <c r="BG81" s="133"/>
      <c r="BH81" s="133"/>
    </row>
    <row r="82" spans="1:60" ht="35.25" hidden="1" customHeight="1" x14ac:dyDescent="0.15">
      <c r="A82" s="36"/>
      <c r="B82" s="157"/>
      <c r="C82" s="158"/>
      <c r="D82" s="158"/>
      <c r="E82" s="159"/>
      <c r="F82" s="160"/>
      <c r="G82" s="160"/>
      <c r="H82" s="218"/>
      <c r="I82" s="218"/>
      <c r="J82" s="164"/>
      <c r="K82" s="164"/>
      <c r="L82" s="218"/>
      <c r="M82" s="218"/>
      <c r="N82" s="164"/>
      <c r="O82" s="166"/>
      <c r="P82" s="168"/>
      <c r="Q82" s="166"/>
      <c r="R82" s="187"/>
      <c r="S82" s="187"/>
      <c r="T82" s="220"/>
      <c r="U82" s="218"/>
      <c r="V82" s="164"/>
      <c r="W82" s="164"/>
      <c r="X82" s="218"/>
      <c r="Y82" s="218"/>
      <c r="Z82" s="164"/>
      <c r="AA82" s="166"/>
      <c r="AB82" s="31"/>
      <c r="AC82" s="31"/>
      <c r="AD82" s="31"/>
      <c r="AE82" s="168"/>
      <c r="AF82" s="164"/>
      <c r="AG82" s="164"/>
      <c r="AH82" s="164"/>
      <c r="AI82" s="166"/>
      <c r="AJ82" s="195"/>
      <c r="AK82" s="183"/>
      <c r="AL82" s="164"/>
      <c r="AM82" s="164"/>
      <c r="AN82" s="183"/>
      <c r="AO82" s="183"/>
      <c r="AP82" s="164"/>
      <c r="AQ82" s="166"/>
      <c r="AR82" s="40"/>
      <c r="AS82" s="49"/>
      <c r="AT82" s="49"/>
      <c r="AU82" s="31"/>
      <c r="AV82" s="177"/>
      <c r="AW82" s="176"/>
      <c r="AX82" s="193"/>
      <c r="AY82" s="177"/>
      <c r="AZ82" s="176"/>
      <c r="BA82" s="193"/>
      <c r="BB82" s="177"/>
      <c r="BC82" s="176"/>
      <c r="BD82" s="31"/>
      <c r="BE82" s="133"/>
      <c r="BF82" s="133"/>
      <c r="BG82" s="133"/>
      <c r="BH82" s="133"/>
    </row>
    <row r="83" spans="1:60" ht="17.25" hidden="1" customHeight="1" x14ac:dyDescent="0.15">
      <c r="A83" s="50"/>
      <c r="B83" s="41"/>
      <c r="C83" s="41"/>
      <c r="D83" s="41"/>
      <c r="E83" s="41"/>
      <c r="F83" s="31"/>
      <c r="G83" s="41"/>
      <c r="H83" s="130"/>
      <c r="I83" s="41"/>
      <c r="J83" s="41"/>
      <c r="K83" s="41"/>
      <c r="L83" s="41"/>
      <c r="M83" s="41"/>
      <c r="N83" s="41"/>
      <c r="O83" s="41"/>
      <c r="P83" s="51"/>
      <c r="Q83" s="41"/>
      <c r="R83" s="41"/>
      <c r="S83" s="41"/>
      <c r="T83" s="41"/>
      <c r="U83" s="41"/>
      <c r="V83" s="41"/>
      <c r="W83" s="41"/>
      <c r="X83" s="40"/>
      <c r="Y83" s="40"/>
      <c r="Z83" s="39"/>
      <c r="AA83" s="31"/>
      <c r="AB83" s="31"/>
      <c r="AC83" s="31"/>
      <c r="AD83" s="31"/>
      <c r="AE83" s="31"/>
      <c r="AF83" s="31"/>
      <c r="AG83" s="31"/>
      <c r="AH83" s="31"/>
      <c r="AI83" s="31"/>
      <c r="AJ83" s="44" t="s">
        <v>18</v>
      </c>
      <c r="AK83" s="31"/>
      <c r="AL83" s="31"/>
      <c r="AM83" s="31"/>
      <c r="AN83" s="31"/>
      <c r="AO83" s="31"/>
      <c r="AP83" s="31"/>
      <c r="AQ83" s="31"/>
      <c r="AR83" s="31"/>
      <c r="AS83" s="31"/>
      <c r="AT83" s="31"/>
      <c r="AU83" s="31"/>
      <c r="AV83" s="31"/>
      <c r="AW83" s="31"/>
      <c r="AX83" s="31"/>
      <c r="AY83" s="31"/>
      <c r="AZ83" s="63" t="s">
        <v>28</v>
      </c>
      <c r="BA83" s="31"/>
      <c r="BB83" s="31"/>
      <c r="BC83" s="31"/>
      <c r="BD83" s="31"/>
      <c r="BE83" s="133"/>
      <c r="BF83" s="133"/>
      <c r="BG83" s="133"/>
      <c r="BH83" s="133"/>
    </row>
    <row r="84" spans="1:60" ht="25.5" hidden="1" customHeight="1" x14ac:dyDescent="0.2">
      <c r="A84" s="50"/>
      <c r="B84" s="31"/>
      <c r="C84" s="201" t="s">
        <v>134</v>
      </c>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3"/>
      <c r="AD84" s="31"/>
      <c r="AE84" s="31"/>
      <c r="AF84" s="31"/>
      <c r="AG84" s="31"/>
      <c r="AH84" s="31"/>
      <c r="AI84" s="31"/>
      <c r="AJ84" s="31"/>
      <c r="AK84" s="31"/>
      <c r="AL84" s="31"/>
      <c r="AM84" s="31"/>
      <c r="AN84" s="31"/>
      <c r="AO84" s="31"/>
      <c r="AP84" s="31"/>
      <c r="AQ84" s="31"/>
      <c r="AR84" s="31"/>
      <c r="AS84" s="31"/>
      <c r="AT84" s="31"/>
      <c r="AU84" s="31"/>
      <c r="AV84" s="31"/>
      <c r="AW84" s="31"/>
      <c r="AX84" s="31"/>
      <c r="AY84" s="31"/>
      <c r="AZ84" s="129" t="s">
        <v>29</v>
      </c>
      <c r="BA84" s="31"/>
      <c r="BB84" s="31"/>
      <c r="BC84" s="31"/>
      <c r="BD84" s="31"/>
      <c r="BE84" s="133"/>
      <c r="BF84" s="133"/>
      <c r="BG84" s="133"/>
      <c r="BH84" s="133"/>
    </row>
    <row r="85" spans="1:60" ht="25.5" hidden="1" customHeight="1" x14ac:dyDescent="0.15">
      <c r="A85" s="50"/>
      <c r="B85" s="31"/>
      <c r="C85" s="204"/>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6"/>
      <c r="AD85" s="31"/>
      <c r="AE85" s="37" t="s">
        <v>30</v>
      </c>
      <c r="AF85" s="31"/>
      <c r="AG85" s="31"/>
      <c r="AH85" s="31"/>
      <c r="AI85" s="31"/>
      <c r="AJ85" s="31"/>
      <c r="AK85" s="31"/>
      <c r="AL85" s="31"/>
      <c r="AM85" s="31"/>
      <c r="AN85" s="31"/>
      <c r="AO85" s="31"/>
      <c r="AP85" s="31"/>
      <c r="AQ85" s="31"/>
      <c r="AR85" s="31"/>
      <c r="AS85" s="31"/>
      <c r="AT85" s="31"/>
      <c r="AU85" s="31"/>
      <c r="AV85" s="31"/>
      <c r="AW85" s="31" t="s">
        <v>31</v>
      </c>
      <c r="AX85" s="31"/>
      <c r="AY85" s="31"/>
      <c r="AZ85" s="31" t="s">
        <v>32</v>
      </c>
      <c r="BA85" s="64"/>
      <c r="BB85" s="31"/>
      <c r="BC85" s="31"/>
      <c r="BD85" s="31"/>
      <c r="BE85" s="133"/>
      <c r="BF85" s="133"/>
      <c r="BG85" s="133"/>
      <c r="BH85" s="133"/>
    </row>
    <row r="86" spans="1:60" s="48" customFormat="1" ht="25.5" hidden="1" customHeight="1" x14ac:dyDescent="0.15">
      <c r="A86" s="50"/>
      <c r="B86" s="31"/>
      <c r="C86" s="204"/>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6"/>
      <c r="AC86" s="1"/>
      <c r="AD86" s="31"/>
      <c r="AE86" s="154" t="s">
        <v>33</v>
      </c>
      <c r="AF86" s="155"/>
      <c r="AG86" s="155"/>
      <c r="AH86" s="155"/>
      <c r="AI86" s="155"/>
      <c r="AJ86" s="155"/>
      <c r="AK86" s="156"/>
      <c r="AL86" s="207">
        <f>IF(AZ76=0,0,ROUNDUP(AW86/AZ76,3))</f>
        <v>0</v>
      </c>
      <c r="AM86" s="208"/>
      <c r="AN86" s="208"/>
      <c r="AO86" s="208"/>
      <c r="AP86" s="208"/>
      <c r="AQ86" s="209"/>
      <c r="AR86" s="31"/>
      <c r="AS86" s="31"/>
      <c r="AT86" s="31"/>
      <c r="AU86" s="47"/>
      <c r="AV86" s="177" t="s">
        <v>34</v>
      </c>
      <c r="AW86" s="213">
        <f>IF(AW76-AW81&gt;0,IF(AW76-AW81&gt;AZ76,AZ76,AW76-AW81),0)</f>
        <v>0</v>
      </c>
      <c r="AX86" s="214" t="s">
        <v>35</v>
      </c>
      <c r="AY86" s="214"/>
      <c r="AZ86" s="64"/>
      <c r="BA86" s="64"/>
      <c r="BB86" s="47"/>
      <c r="BC86" s="47"/>
      <c r="BD86" s="47"/>
      <c r="BE86" s="134"/>
      <c r="BF86" s="134"/>
      <c r="BG86" s="134"/>
      <c r="BH86" s="134"/>
    </row>
    <row r="87" spans="1:60" ht="35.25" hidden="1" customHeight="1" x14ac:dyDescent="0.15">
      <c r="A87" s="50"/>
      <c r="B87" s="31"/>
      <c r="C87" s="204"/>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6"/>
      <c r="AD87" s="31"/>
      <c r="AE87" s="157"/>
      <c r="AF87" s="158"/>
      <c r="AG87" s="158"/>
      <c r="AH87" s="158"/>
      <c r="AI87" s="158"/>
      <c r="AJ87" s="158"/>
      <c r="AK87" s="159"/>
      <c r="AL87" s="210"/>
      <c r="AM87" s="211"/>
      <c r="AN87" s="211"/>
      <c r="AO87" s="211"/>
      <c r="AP87" s="211"/>
      <c r="AQ87" s="212"/>
      <c r="AR87" s="31"/>
      <c r="AS87" s="31"/>
      <c r="AT87" s="31"/>
      <c r="AU87" s="177"/>
      <c r="AV87" s="177"/>
      <c r="AW87" s="213"/>
      <c r="AX87" s="214"/>
      <c r="AY87" s="214"/>
      <c r="AZ87" s="31"/>
      <c r="BA87" s="31"/>
      <c r="BB87" s="31"/>
      <c r="BC87" s="31"/>
      <c r="BD87" s="31"/>
      <c r="BE87" s="133"/>
      <c r="BF87" s="133"/>
      <c r="BG87" s="133"/>
      <c r="BH87" s="133"/>
    </row>
    <row r="88" spans="1:60" ht="25.5" hidden="1" customHeight="1" x14ac:dyDescent="0.15">
      <c r="A88" s="50"/>
      <c r="B88" s="31"/>
      <c r="C88" s="204"/>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6"/>
      <c r="AD88" s="31"/>
      <c r="AE88" s="31"/>
      <c r="AF88" s="31"/>
      <c r="AG88" s="31"/>
      <c r="AH88" s="31"/>
      <c r="AI88" s="31"/>
      <c r="AJ88" s="31"/>
      <c r="AK88" s="44" t="s">
        <v>18</v>
      </c>
      <c r="AL88" s="31"/>
      <c r="AM88" s="40"/>
      <c r="AN88" s="40"/>
      <c r="AO88" s="40"/>
      <c r="AP88" s="31"/>
      <c r="AQ88" s="31"/>
      <c r="AR88" s="31"/>
      <c r="AS88" s="31"/>
      <c r="AT88" s="31"/>
      <c r="AU88" s="177"/>
      <c r="AV88" s="31"/>
      <c r="AW88" s="31"/>
      <c r="AX88" s="31"/>
      <c r="AY88" s="31"/>
      <c r="AZ88" s="31"/>
      <c r="BA88" s="31"/>
      <c r="BB88" s="31"/>
      <c r="BC88" s="31"/>
      <c r="BD88" s="31"/>
      <c r="BE88" s="133"/>
      <c r="BF88" s="133"/>
      <c r="BG88" s="133"/>
      <c r="BH88" s="133"/>
    </row>
    <row r="89" spans="1:60" ht="25.5" hidden="1" customHeight="1" x14ac:dyDescent="0.15">
      <c r="A89" s="50"/>
      <c r="B89" s="31"/>
      <c r="C89" s="197" t="s">
        <v>132</v>
      </c>
      <c r="D89" s="198"/>
      <c r="E89" s="199" t="s">
        <v>133</v>
      </c>
      <c r="F89" s="199"/>
      <c r="G89" s="199"/>
      <c r="H89" s="199"/>
      <c r="I89" s="199"/>
      <c r="J89" s="199"/>
      <c r="K89" s="199"/>
      <c r="L89" s="199"/>
      <c r="M89" s="199"/>
      <c r="N89" s="199"/>
      <c r="O89" s="199"/>
      <c r="P89" s="199"/>
      <c r="Q89" s="199"/>
      <c r="R89" s="199"/>
      <c r="S89" s="199"/>
      <c r="T89" s="199"/>
      <c r="U89" s="199"/>
      <c r="V89" s="199"/>
      <c r="W89" s="199"/>
      <c r="X89" s="199"/>
      <c r="Y89" s="199"/>
      <c r="Z89" s="199"/>
      <c r="AA89" s="199"/>
      <c r="AB89" s="200"/>
      <c r="AD89" s="31"/>
      <c r="AE89" s="31"/>
      <c r="AF89" s="31"/>
      <c r="AG89" s="31"/>
      <c r="AJ89" s="31"/>
      <c r="AK89" s="52" t="s">
        <v>36</v>
      </c>
      <c r="AL89" s="31"/>
      <c r="AM89" s="40"/>
      <c r="AN89" s="40"/>
      <c r="AO89" s="40"/>
      <c r="AP89" s="31"/>
      <c r="AQ89" s="31"/>
      <c r="AR89" s="31"/>
      <c r="AS89" s="31"/>
      <c r="AT89" s="31"/>
      <c r="AU89" s="31"/>
      <c r="AV89" s="31"/>
      <c r="AW89" s="31"/>
      <c r="AX89" s="31"/>
      <c r="AY89" s="31"/>
      <c r="AZ89" s="31"/>
      <c r="BA89" s="31"/>
      <c r="BB89" s="31"/>
      <c r="BC89" s="31"/>
      <c r="BD89" s="31"/>
      <c r="BE89" s="133"/>
      <c r="BF89" s="133"/>
      <c r="BG89" s="133"/>
      <c r="BH89" s="133"/>
    </row>
    <row r="90" spans="1:60" ht="17.25" hidden="1" customHeight="1" x14ac:dyDescent="0.15">
      <c r="A90" s="53"/>
      <c r="B90" s="54"/>
      <c r="C90" s="54"/>
      <c r="D90" s="54"/>
      <c r="E90" s="54"/>
      <c r="F90" s="55"/>
      <c r="G90" s="54"/>
      <c r="H90" s="54"/>
      <c r="I90" s="54"/>
      <c r="J90" s="54"/>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7"/>
      <c r="AL90" s="56"/>
      <c r="AM90" s="58"/>
      <c r="AN90" s="58"/>
      <c r="AO90" s="58"/>
      <c r="AP90" s="56"/>
      <c r="AQ90" s="56"/>
      <c r="AR90" s="56"/>
      <c r="AS90" s="56"/>
      <c r="AT90" s="31"/>
      <c r="AU90" s="31"/>
      <c r="AV90" s="31"/>
      <c r="AW90" s="31"/>
      <c r="AX90" s="31"/>
      <c r="AY90" s="31"/>
      <c r="AZ90" s="31"/>
      <c r="BA90" s="31"/>
      <c r="BB90" s="31"/>
      <c r="BC90" s="31"/>
      <c r="BD90" s="31"/>
      <c r="BE90" s="31"/>
      <c r="BF90" s="31"/>
    </row>
    <row r="91" spans="1:60" ht="25.5" hidden="1" customHeight="1" x14ac:dyDescent="0.15">
      <c r="A91" s="148" t="s">
        <v>42</v>
      </c>
      <c r="B91" s="149"/>
      <c r="C91" s="149"/>
      <c r="D91" s="149"/>
      <c r="E91" s="149"/>
      <c r="F91" s="149"/>
      <c r="G91" s="149"/>
      <c r="H91" s="149"/>
      <c r="I91" s="150"/>
      <c r="J91" s="30"/>
      <c r="K91" s="59" t="s">
        <v>38</v>
      </c>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30"/>
      <c r="AP91" s="30"/>
      <c r="AQ91" s="30"/>
      <c r="AR91" s="30"/>
      <c r="AS91" s="30"/>
      <c r="AT91" s="30"/>
      <c r="AU91" s="31"/>
      <c r="AV91" s="31" t="s">
        <v>4</v>
      </c>
      <c r="AW91" s="40"/>
      <c r="AX91" s="40"/>
      <c r="AY91" s="40"/>
      <c r="AZ91" s="40"/>
      <c r="BA91" s="31"/>
      <c r="BB91" s="40"/>
      <c r="BC91" s="40"/>
      <c r="BD91" s="40"/>
      <c r="BE91" s="40"/>
      <c r="BF91" s="40"/>
      <c r="BG91" s="9"/>
    </row>
    <row r="92" spans="1:60" ht="17.25" hidden="1" customHeight="1" x14ac:dyDescent="0.15">
      <c r="A92" s="151"/>
      <c r="B92" s="152"/>
      <c r="C92" s="152"/>
      <c r="D92" s="152"/>
      <c r="E92" s="152"/>
      <c r="F92" s="152"/>
      <c r="G92" s="152"/>
      <c r="H92" s="152"/>
      <c r="I92" s="153"/>
      <c r="J92" s="32"/>
      <c r="K92" s="32"/>
      <c r="L92" s="32"/>
      <c r="M92" s="32"/>
      <c r="N92" s="32"/>
      <c r="O92" s="32"/>
      <c r="P92" s="32"/>
      <c r="Q92" s="32"/>
      <c r="R92" s="32"/>
      <c r="S92" s="32"/>
      <c r="T92" s="32"/>
      <c r="U92" s="32"/>
      <c r="V92" s="32"/>
      <c r="W92" s="32"/>
      <c r="X92" s="33"/>
      <c r="Y92" s="33"/>
      <c r="Z92" s="33"/>
      <c r="AA92" s="33"/>
      <c r="AB92" s="33"/>
      <c r="AC92" s="33"/>
      <c r="AD92" s="33"/>
      <c r="AE92" s="34"/>
      <c r="AF92" s="33"/>
      <c r="AG92" s="33"/>
      <c r="AH92" s="33"/>
      <c r="AI92" s="33"/>
      <c r="AJ92" s="33"/>
      <c r="AK92" s="33"/>
      <c r="AL92" s="33"/>
      <c r="AM92" s="33"/>
      <c r="AN92" s="33"/>
      <c r="AO92" s="33"/>
      <c r="AP92" s="35"/>
      <c r="AQ92" s="35"/>
      <c r="AR92" s="35"/>
      <c r="AS92" s="35"/>
      <c r="AT92" s="31"/>
      <c r="AU92" s="31"/>
      <c r="AV92" s="31"/>
      <c r="AW92" s="31"/>
      <c r="AX92" s="31"/>
      <c r="AY92" s="31"/>
      <c r="AZ92" s="31"/>
      <c r="BA92" s="31"/>
      <c r="BB92" s="31"/>
      <c r="BC92" s="31"/>
      <c r="BD92" s="31"/>
      <c r="BE92" s="31"/>
      <c r="BF92" s="31"/>
      <c r="BG92" s="31"/>
    </row>
    <row r="93" spans="1:60" ht="28.5" hidden="1" customHeight="1" x14ac:dyDescent="0.15">
      <c r="A93" s="36"/>
      <c r="B93" s="37" t="s">
        <v>5</v>
      </c>
      <c r="C93" s="38"/>
      <c r="D93" s="38"/>
      <c r="E93" s="38"/>
      <c r="F93" s="31"/>
      <c r="G93" s="39"/>
      <c r="H93" s="31"/>
      <c r="I93" s="39"/>
      <c r="J93" s="39"/>
      <c r="K93" s="39"/>
      <c r="L93" s="39"/>
      <c r="M93" s="39"/>
      <c r="N93" s="39"/>
      <c r="O93" s="39"/>
      <c r="P93" s="39"/>
      <c r="Q93" s="39"/>
      <c r="R93" s="39"/>
      <c r="S93" s="39"/>
      <c r="T93" s="39"/>
      <c r="U93" s="39"/>
      <c r="V93" s="39"/>
      <c r="W93" s="39"/>
      <c r="X93" s="39"/>
      <c r="Y93" s="39"/>
      <c r="Z93" s="39"/>
      <c r="AA93" s="131"/>
      <c r="AB93" s="40"/>
      <c r="AC93" s="40"/>
      <c r="AD93" s="40"/>
      <c r="AE93" s="37" t="s">
        <v>6</v>
      </c>
      <c r="AF93" s="40"/>
      <c r="AG93" s="40"/>
      <c r="AH93" s="40"/>
      <c r="AI93" s="40"/>
      <c r="AJ93" s="40"/>
      <c r="AK93" s="40"/>
      <c r="AL93" s="40"/>
      <c r="AM93" s="40"/>
      <c r="AN93" s="40"/>
      <c r="AO93" s="40"/>
      <c r="AP93" s="40"/>
      <c r="AQ93" s="40"/>
      <c r="AR93" s="40"/>
      <c r="AS93" s="40"/>
      <c r="AT93" s="40"/>
      <c r="AU93" s="31"/>
      <c r="AV93" s="31"/>
      <c r="AW93" s="31" t="s">
        <v>7</v>
      </c>
      <c r="AX93" s="31"/>
      <c r="AY93" s="31"/>
      <c r="AZ93" s="31" t="s">
        <v>8</v>
      </c>
      <c r="BA93" s="31"/>
      <c r="BB93" s="31"/>
      <c r="BC93" s="31"/>
      <c r="BD93" s="31"/>
      <c r="BE93" s="133"/>
      <c r="BF93" s="133"/>
      <c r="BG93" s="133"/>
      <c r="BH93" s="133"/>
    </row>
    <row r="94" spans="1:60" ht="25.5" hidden="1" customHeight="1" x14ac:dyDescent="0.15">
      <c r="A94" s="36"/>
      <c r="B94" s="154" t="s">
        <v>135</v>
      </c>
      <c r="C94" s="155"/>
      <c r="D94" s="155"/>
      <c r="E94" s="156"/>
      <c r="F94" s="160" t="s">
        <v>9</v>
      </c>
      <c r="G94" s="160"/>
      <c r="H94" s="217"/>
      <c r="I94" s="217"/>
      <c r="J94" s="163" t="s">
        <v>10</v>
      </c>
      <c r="K94" s="163"/>
      <c r="L94" s="217"/>
      <c r="M94" s="217"/>
      <c r="N94" s="163" t="s">
        <v>11</v>
      </c>
      <c r="O94" s="165"/>
      <c r="P94" s="167" t="s">
        <v>12</v>
      </c>
      <c r="Q94" s="165"/>
      <c r="R94" s="186" t="s">
        <v>13</v>
      </c>
      <c r="S94" s="186"/>
      <c r="T94" s="217"/>
      <c r="U94" s="217"/>
      <c r="V94" s="163" t="s">
        <v>10</v>
      </c>
      <c r="W94" s="163"/>
      <c r="X94" s="217"/>
      <c r="Y94" s="217"/>
      <c r="Z94" s="163" t="s">
        <v>11</v>
      </c>
      <c r="AA94" s="165"/>
      <c r="AB94" s="31"/>
      <c r="AC94" s="31"/>
      <c r="AD94" s="31"/>
      <c r="AE94" s="154" t="s">
        <v>14</v>
      </c>
      <c r="AF94" s="188"/>
      <c r="AG94" s="188"/>
      <c r="AH94" s="188"/>
      <c r="AI94" s="189"/>
      <c r="AJ94" s="182">
        <f>ROUNDDOWN(AZ94/60,0)</f>
        <v>0</v>
      </c>
      <c r="AK94" s="182"/>
      <c r="AL94" s="184" t="s">
        <v>15</v>
      </c>
      <c r="AM94" s="184"/>
      <c r="AN94" s="182">
        <f>AZ94-AJ94*60</f>
        <v>0</v>
      </c>
      <c r="AO94" s="182"/>
      <c r="AP94" s="163" t="s">
        <v>11</v>
      </c>
      <c r="AQ94" s="165"/>
      <c r="AR94" s="40"/>
      <c r="AS94" s="31"/>
      <c r="AT94" s="31"/>
      <c r="AU94" s="177"/>
      <c r="AV94" s="177" t="s">
        <v>16</v>
      </c>
      <c r="AW94" s="176">
        <f>T94*60+X94</f>
        <v>0</v>
      </c>
      <c r="AX94" s="31"/>
      <c r="AY94" s="177" t="s">
        <v>17</v>
      </c>
      <c r="AZ94" s="176">
        <f>(T94*60+X94)-(H94*60+L94)</f>
        <v>0</v>
      </c>
      <c r="BA94" s="31"/>
      <c r="BB94" s="31"/>
      <c r="BC94" s="31"/>
      <c r="BD94" s="31"/>
      <c r="BE94" s="133"/>
      <c r="BF94" s="133"/>
      <c r="BG94" s="133"/>
      <c r="BH94" s="133"/>
    </row>
    <row r="95" spans="1:60" ht="35.25" hidden="1" customHeight="1" x14ac:dyDescent="0.15">
      <c r="A95" s="36"/>
      <c r="B95" s="157"/>
      <c r="C95" s="158"/>
      <c r="D95" s="158"/>
      <c r="E95" s="159"/>
      <c r="F95" s="160"/>
      <c r="G95" s="160"/>
      <c r="H95" s="218"/>
      <c r="I95" s="218"/>
      <c r="J95" s="164"/>
      <c r="K95" s="164"/>
      <c r="L95" s="218"/>
      <c r="M95" s="218"/>
      <c r="N95" s="164"/>
      <c r="O95" s="166"/>
      <c r="P95" s="168"/>
      <c r="Q95" s="166"/>
      <c r="R95" s="187"/>
      <c r="S95" s="187"/>
      <c r="T95" s="218"/>
      <c r="U95" s="218"/>
      <c r="V95" s="164"/>
      <c r="W95" s="164"/>
      <c r="X95" s="218"/>
      <c r="Y95" s="218"/>
      <c r="Z95" s="164"/>
      <c r="AA95" s="166"/>
      <c r="AB95" s="31"/>
      <c r="AC95" s="31"/>
      <c r="AD95" s="31"/>
      <c r="AE95" s="190"/>
      <c r="AF95" s="191"/>
      <c r="AG95" s="191"/>
      <c r="AH95" s="191"/>
      <c r="AI95" s="192"/>
      <c r="AJ95" s="183"/>
      <c r="AK95" s="183"/>
      <c r="AL95" s="185"/>
      <c r="AM95" s="185"/>
      <c r="AN95" s="183"/>
      <c r="AO95" s="183"/>
      <c r="AP95" s="164"/>
      <c r="AQ95" s="166"/>
      <c r="AR95" s="40"/>
      <c r="AS95" s="31"/>
      <c r="AT95" s="31"/>
      <c r="AU95" s="177"/>
      <c r="AV95" s="177"/>
      <c r="AW95" s="176"/>
      <c r="AX95" s="31"/>
      <c r="AY95" s="177"/>
      <c r="AZ95" s="176"/>
      <c r="BA95" s="31"/>
      <c r="BB95" s="31"/>
      <c r="BC95" s="31"/>
      <c r="BD95" s="31"/>
      <c r="BE95" s="133"/>
      <c r="BF95" s="133"/>
      <c r="BG95" s="133"/>
      <c r="BH95" s="133"/>
    </row>
    <row r="96" spans="1:60" ht="17.25" hidden="1" customHeight="1" x14ac:dyDescent="0.15">
      <c r="A96" s="36"/>
      <c r="B96" s="41"/>
      <c r="C96" s="41"/>
      <c r="D96" s="41"/>
      <c r="E96" s="41"/>
      <c r="F96" s="42"/>
      <c r="G96" s="42"/>
      <c r="H96" s="130"/>
      <c r="I96" s="42"/>
      <c r="J96" s="42"/>
      <c r="K96" s="42"/>
      <c r="L96" s="42"/>
      <c r="M96" s="42"/>
      <c r="N96" s="42"/>
      <c r="O96" s="42"/>
      <c r="P96" s="42"/>
      <c r="Q96" s="42"/>
      <c r="R96" s="42"/>
      <c r="S96" s="42"/>
      <c r="T96" s="42"/>
      <c r="U96" s="42"/>
      <c r="V96" s="42"/>
      <c r="W96" s="42"/>
      <c r="X96" s="40"/>
      <c r="Y96" s="40"/>
      <c r="Z96" s="39"/>
      <c r="AA96" s="131"/>
      <c r="AB96" s="40"/>
      <c r="AC96" s="40"/>
      <c r="AD96" s="40"/>
      <c r="AE96" s="40"/>
      <c r="AF96" s="40"/>
      <c r="AG96" s="40"/>
      <c r="AH96" s="40"/>
      <c r="AI96" s="40"/>
      <c r="AJ96" s="122" t="s">
        <v>18</v>
      </c>
      <c r="AK96" s="121"/>
      <c r="AL96" s="121"/>
      <c r="AM96" s="121"/>
      <c r="AN96" s="121"/>
      <c r="AO96" s="121"/>
      <c r="AP96" s="40"/>
      <c r="AQ96" s="40"/>
      <c r="AR96" s="40"/>
      <c r="AS96" s="31"/>
      <c r="AT96" s="31"/>
      <c r="AU96" s="31"/>
      <c r="AV96" s="31"/>
      <c r="AW96" s="31"/>
      <c r="AX96" s="31"/>
      <c r="AY96" s="31"/>
      <c r="AZ96" s="31"/>
      <c r="BA96" s="31"/>
      <c r="BB96" s="31"/>
      <c r="BC96" s="31"/>
      <c r="BD96" s="31"/>
      <c r="BE96" s="133"/>
      <c r="BF96" s="133"/>
      <c r="BG96" s="133"/>
      <c r="BH96" s="133"/>
    </row>
    <row r="97" spans="1:60" s="31" customFormat="1" ht="25.5" hidden="1" customHeight="1" x14ac:dyDescent="0.15">
      <c r="A97" s="36"/>
      <c r="B97" s="37"/>
      <c r="C97" s="38"/>
      <c r="D97" s="38"/>
      <c r="E97" s="38"/>
      <c r="F97" s="39"/>
      <c r="G97" s="39"/>
      <c r="H97" s="39"/>
      <c r="I97" s="39"/>
      <c r="J97" s="39"/>
      <c r="K97" s="39"/>
      <c r="L97" s="39"/>
      <c r="M97" s="39"/>
      <c r="N97" s="39"/>
      <c r="O97" s="39"/>
      <c r="P97" s="39"/>
      <c r="Q97" s="39"/>
      <c r="R97" s="39"/>
      <c r="S97" s="39"/>
      <c r="T97" s="39"/>
      <c r="U97" s="39"/>
      <c r="V97" s="39"/>
      <c r="W97" s="131"/>
      <c r="X97" s="40"/>
      <c r="Y97" s="40"/>
      <c r="Z97" s="39"/>
      <c r="AA97" s="131"/>
      <c r="AB97" s="40"/>
      <c r="AC97" s="40"/>
      <c r="AD97" s="40"/>
      <c r="AE97" s="40"/>
      <c r="AF97" s="40"/>
      <c r="AG97" s="40"/>
      <c r="AH97" s="40"/>
      <c r="AI97" s="40"/>
      <c r="AJ97" s="121"/>
      <c r="AK97" s="121"/>
      <c r="AL97" s="121"/>
      <c r="AM97" s="121"/>
      <c r="AN97" s="121"/>
      <c r="AO97" s="121"/>
      <c r="AP97" s="40"/>
      <c r="AQ97" s="40"/>
      <c r="AR97" s="40"/>
      <c r="AW97" s="47" t="s">
        <v>19</v>
      </c>
      <c r="AZ97" s="31" t="s">
        <v>20</v>
      </c>
      <c r="BC97" s="31" t="s">
        <v>130</v>
      </c>
      <c r="BE97" s="133"/>
      <c r="BF97" s="133"/>
      <c r="BG97" s="133"/>
      <c r="BH97" s="133"/>
    </row>
    <row r="98" spans="1:60" s="48" customFormat="1" ht="25.5" hidden="1" customHeight="1" x14ac:dyDescent="0.15">
      <c r="A98" s="45"/>
      <c r="B98" s="46" t="s">
        <v>129</v>
      </c>
      <c r="C98" s="46"/>
      <c r="D98" s="46"/>
      <c r="E98" s="46"/>
      <c r="F98" s="46"/>
      <c r="G98" s="46"/>
      <c r="H98" s="46"/>
      <c r="I98" s="46"/>
      <c r="J98" s="46"/>
      <c r="K98" s="46"/>
      <c r="L98" s="46"/>
      <c r="M98" s="46"/>
      <c r="N98" s="46"/>
      <c r="O98" s="47"/>
      <c r="P98" s="46"/>
      <c r="Q98" s="46"/>
      <c r="R98" s="46"/>
      <c r="S98" s="46"/>
      <c r="T98" s="46"/>
      <c r="U98" s="12"/>
      <c r="V98" s="46"/>
      <c r="W98" s="46"/>
      <c r="X98" s="40"/>
      <c r="Y98" s="40"/>
      <c r="Z98" s="39"/>
      <c r="AA98" s="131"/>
      <c r="AB98" s="40"/>
      <c r="AC98" s="40"/>
      <c r="AD98" s="40"/>
      <c r="AE98" s="37" t="s">
        <v>21</v>
      </c>
      <c r="AF98" s="47"/>
      <c r="AG98" s="42"/>
      <c r="AH98" s="42"/>
      <c r="AI98" s="42"/>
      <c r="AJ98" s="123"/>
      <c r="AK98" s="123"/>
      <c r="AL98" s="123"/>
      <c r="AM98" s="123"/>
      <c r="AN98" s="121"/>
      <c r="AO98" s="121"/>
      <c r="AP98" s="40"/>
      <c r="AQ98" s="31"/>
      <c r="AR98" s="40"/>
      <c r="AS98" s="31"/>
      <c r="AT98" s="31"/>
      <c r="AU98" s="47"/>
      <c r="AV98" s="47"/>
      <c r="AW98" s="47" t="s">
        <v>22</v>
      </c>
      <c r="AX98" s="47"/>
      <c r="AY98" s="47"/>
      <c r="AZ98" s="31" t="s">
        <v>23</v>
      </c>
      <c r="BA98" s="47"/>
      <c r="BB98" s="31"/>
      <c r="BC98" s="31" t="s">
        <v>131</v>
      </c>
      <c r="BD98" s="47"/>
      <c r="BE98" s="133"/>
      <c r="BF98" s="134"/>
      <c r="BG98" s="134"/>
      <c r="BH98" s="134"/>
    </row>
    <row r="99" spans="1:60" ht="25.5" hidden="1" customHeight="1" x14ac:dyDescent="0.15">
      <c r="A99" s="36"/>
      <c r="B99" s="154" t="s">
        <v>135</v>
      </c>
      <c r="C99" s="155"/>
      <c r="D99" s="155"/>
      <c r="E99" s="156"/>
      <c r="F99" s="160" t="s">
        <v>9</v>
      </c>
      <c r="G99" s="160"/>
      <c r="H99" s="217"/>
      <c r="I99" s="217"/>
      <c r="J99" s="163" t="s">
        <v>10</v>
      </c>
      <c r="K99" s="163"/>
      <c r="L99" s="217"/>
      <c r="M99" s="217"/>
      <c r="N99" s="163" t="s">
        <v>11</v>
      </c>
      <c r="O99" s="165"/>
      <c r="P99" s="167" t="s">
        <v>12</v>
      </c>
      <c r="Q99" s="165"/>
      <c r="R99" s="186" t="s">
        <v>13</v>
      </c>
      <c r="S99" s="186"/>
      <c r="T99" s="219"/>
      <c r="U99" s="217"/>
      <c r="V99" s="163" t="s">
        <v>10</v>
      </c>
      <c r="W99" s="163"/>
      <c r="X99" s="217"/>
      <c r="Y99" s="217"/>
      <c r="Z99" s="163" t="s">
        <v>11</v>
      </c>
      <c r="AA99" s="165"/>
      <c r="AB99" s="40"/>
      <c r="AC99" s="40"/>
      <c r="AD99" s="40"/>
      <c r="AE99" s="196" t="s">
        <v>24</v>
      </c>
      <c r="AF99" s="163"/>
      <c r="AG99" s="163"/>
      <c r="AH99" s="163"/>
      <c r="AI99" s="165"/>
      <c r="AJ99" s="194">
        <f>ROUNDDOWN(AW104/60,0)</f>
        <v>0</v>
      </c>
      <c r="AK99" s="182"/>
      <c r="AL99" s="163" t="s">
        <v>10</v>
      </c>
      <c r="AM99" s="163"/>
      <c r="AN99" s="182">
        <f>AW104-AJ99*60</f>
        <v>0</v>
      </c>
      <c r="AO99" s="182"/>
      <c r="AP99" s="163" t="s">
        <v>11</v>
      </c>
      <c r="AQ99" s="165"/>
      <c r="AR99" s="40"/>
      <c r="AS99" s="49"/>
      <c r="AT99" s="49"/>
      <c r="AU99" s="31"/>
      <c r="AV99" s="177" t="s">
        <v>25</v>
      </c>
      <c r="AW99" s="176">
        <f>IF(AZ99&lt;=BC99,BC99,AW94)</f>
        <v>1200</v>
      </c>
      <c r="AX99" s="193"/>
      <c r="AY99" s="177" t="s">
        <v>26</v>
      </c>
      <c r="AZ99" s="176">
        <f>T99*60+X99</f>
        <v>0</v>
      </c>
      <c r="BA99" s="193"/>
      <c r="BB99" s="177" t="s">
        <v>27</v>
      </c>
      <c r="BC99" s="176">
        <f>IF(C107="☑",21*60,20*60)</f>
        <v>1200</v>
      </c>
      <c r="BD99" s="31"/>
      <c r="BE99" s="133"/>
      <c r="BF99" s="133"/>
      <c r="BG99" s="133"/>
      <c r="BH99" s="133"/>
    </row>
    <row r="100" spans="1:60" ht="35.25" hidden="1" customHeight="1" x14ac:dyDescent="0.15">
      <c r="A100" s="36"/>
      <c r="B100" s="157"/>
      <c r="C100" s="158"/>
      <c r="D100" s="158"/>
      <c r="E100" s="159"/>
      <c r="F100" s="160"/>
      <c r="G100" s="160"/>
      <c r="H100" s="218"/>
      <c r="I100" s="218"/>
      <c r="J100" s="164"/>
      <c r="K100" s="164"/>
      <c r="L100" s="218"/>
      <c r="M100" s="218"/>
      <c r="N100" s="164"/>
      <c r="O100" s="166"/>
      <c r="P100" s="168"/>
      <c r="Q100" s="166"/>
      <c r="R100" s="187"/>
      <c r="S100" s="187"/>
      <c r="T100" s="220"/>
      <c r="U100" s="218"/>
      <c r="V100" s="164"/>
      <c r="W100" s="164"/>
      <c r="X100" s="218"/>
      <c r="Y100" s="218"/>
      <c r="Z100" s="164"/>
      <c r="AA100" s="166"/>
      <c r="AB100" s="31"/>
      <c r="AC100" s="31"/>
      <c r="AD100" s="31"/>
      <c r="AE100" s="168"/>
      <c r="AF100" s="164"/>
      <c r="AG100" s="164"/>
      <c r="AH100" s="164"/>
      <c r="AI100" s="166"/>
      <c r="AJ100" s="195"/>
      <c r="AK100" s="183"/>
      <c r="AL100" s="164"/>
      <c r="AM100" s="164"/>
      <c r="AN100" s="183"/>
      <c r="AO100" s="183"/>
      <c r="AP100" s="164"/>
      <c r="AQ100" s="166"/>
      <c r="AR100" s="40"/>
      <c r="AS100" s="49"/>
      <c r="AT100" s="49"/>
      <c r="AU100" s="31"/>
      <c r="AV100" s="177"/>
      <c r="AW100" s="176"/>
      <c r="AX100" s="193"/>
      <c r="AY100" s="177"/>
      <c r="AZ100" s="176"/>
      <c r="BA100" s="193"/>
      <c r="BB100" s="177"/>
      <c r="BC100" s="176"/>
      <c r="BD100" s="31"/>
      <c r="BE100" s="133"/>
      <c r="BF100" s="133"/>
      <c r="BG100" s="133"/>
      <c r="BH100" s="133"/>
    </row>
    <row r="101" spans="1:60" ht="17.25" hidden="1" customHeight="1" x14ac:dyDescent="0.15">
      <c r="A101" s="50"/>
      <c r="B101" s="41"/>
      <c r="C101" s="41"/>
      <c r="D101" s="41"/>
      <c r="E101" s="41"/>
      <c r="F101" s="31"/>
      <c r="G101" s="41"/>
      <c r="H101" s="130"/>
      <c r="I101" s="41"/>
      <c r="J101" s="41"/>
      <c r="K101" s="41"/>
      <c r="L101" s="41"/>
      <c r="M101" s="41"/>
      <c r="N101" s="41"/>
      <c r="O101" s="41"/>
      <c r="P101" s="51"/>
      <c r="Q101" s="41"/>
      <c r="R101" s="41"/>
      <c r="S101" s="41"/>
      <c r="T101" s="41"/>
      <c r="U101" s="41"/>
      <c r="V101" s="41"/>
      <c r="W101" s="41"/>
      <c r="X101" s="40"/>
      <c r="Y101" s="40"/>
      <c r="Z101" s="39"/>
      <c r="AA101" s="31"/>
      <c r="AB101" s="31"/>
      <c r="AC101" s="31"/>
      <c r="AD101" s="31"/>
      <c r="AE101" s="31"/>
      <c r="AF101" s="31"/>
      <c r="AG101" s="31"/>
      <c r="AH101" s="31"/>
      <c r="AI101" s="31"/>
      <c r="AJ101" s="44" t="s">
        <v>18</v>
      </c>
      <c r="AK101" s="31"/>
      <c r="AL101" s="31"/>
      <c r="AM101" s="31"/>
      <c r="AN101" s="31"/>
      <c r="AO101" s="31"/>
      <c r="AP101" s="31"/>
      <c r="AQ101" s="31"/>
      <c r="AR101" s="31"/>
      <c r="AS101" s="31"/>
      <c r="AT101" s="31"/>
      <c r="AU101" s="31"/>
      <c r="AV101" s="31"/>
      <c r="AW101" s="31"/>
      <c r="AX101" s="31"/>
      <c r="AY101" s="31"/>
      <c r="AZ101" s="63" t="s">
        <v>28</v>
      </c>
      <c r="BA101" s="31"/>
      <c r="BB101" s="31"/>
      <c r="BC101" s="31"/>
      <c r="BD101" s="31"/>
      <c r="BE101" s="133"/>
      <c r="BF101" s="133"/>
      <c r="BG101" s="133"/>
      <c r="BH101" s="133"/>
    </row>
    <row r="102" spans="1:60" ht="25.5" hidden="1" customHeight="1" x14ac:dyDescent="0.2">
      <c r="A102" s="50"/>
      <c r="B102" s="31"/>
      <c r="C102" s="201" t="s">
        <v>134</v>
      </c>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3"/>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129" t="s">
        <v>29</v>
      </c>
      <c r="BA102" s="31"/>
      <c r="BB102" s="31"/>
      <c r="BC102" s="31"/>
      <c r="BD102" s="31"/>
      <c r="BE102" s="133"/>
      <c r="BF102" s="133"/>
      <c r="BG102" s="133"/>
      <c r="BH102" s="133"/>
    </row>
    <row r="103" spans="1:60" ht="25.5" hidden="1" customHeight="1" x14ac:dyDescent="0.15">
      <c r="A103" s="50"/>
      <c r="B103" s="31"/>
      <c r="C103" s="204"/>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6"/>
      <c r="AD103" s="31"/>
      <c r="AE103" s="37" t="s">
        <v>30</v>
      </c>
      <c r="AF103" s="31"/>
      <c r="AG103" s="31"/>
      <c r="AH103" s="31"/>
      <c r="AI103" s="31"/>
      <c r="AJ103" s="31"/>
      <c r="AK103" s="31"/>
      <c r="AL103" s="31"/>
      <c r="AM103" s="31"/>
      <c r="AN103" s="31"/>
      <c r="AO103" s="31"/>
      <c r="AP103" s="31"/>
      <c r="AQ103" s="31"/>
      <c r="AR103" s="31"/>
      <c r="AS103" s="31"/>
      <c r="AT103" s="31"/>
      <c r="AU103" s="31"/>
      <c r="AV103" s="31"/>
      <c r="AW103" s="31" t="s">
        <v>31</v>
      </c>
      <c r="AX103" s="31"/>
      <c r="AY103" s="31"/>
      <c r="AZ103" s="31" t="s">
        <v>32</v>
      </c>
      <c r="BA103" s="64"/>
      <c r="BB103" s="31"/>
      <c r="BC103" s="31"/>
      <c r="BD103" s="31"/>
      <c r="BE103" s="133"/>
      <c r="BF103" s="133"/>
      <c r="BG103" s="133"/>
      <c r="BH103" s="133"/>
    </row>
    <row r="104" spans="1:60" s="48" customFormat="1" ht="25.5" hidden="1" customHeight="1" x14ac:dyDescent="0.15">
      <c r="A104" s="50"/>
      <c r="B104" s="31"/>
      <c r="C104" s="204"/>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6"/>
      <c r="AC104" s="1"/>
      <c r="AD104" s="31"/>
      <c r="AE104" s="154" t="s">
        <v>33</v>
      </c>
      <c r="AF104" s="155"/>
      <c r="AG104" s="155"/>
      <c r="AH104" s="155"/>
      <c r="AI104" s="155"/>
      <c r="AJ104" s="155"/>
      <c r="AK104" s="156"/>
      <c r="AL104" s="207">
        <f>IF(AZ94=0,0,ROUNDUP(AW104/AZ94,3))</f>
        <v>0</v>
      </c>
      <c r="AM104" s="208"/>
      <c r="AN104" s="208"/>
      <c r="AO104" s="208"/>
      <c r="AP104" s="208"/>
      <c r="AQ104" s="209"/>
      <c r="AR104" s="31"/>
      <c r="AS104" s="31"/>
      <c r="AT104" s="31"/>
      <c r="AU104" s="47"/>
      <c r="AV104" s="177" t="s">
        <v>34</v>
      </c>
      <c r="AW104" s="213">
        <f>IF(AW94-AW99&gt;0,IF(AW94-AW99&gt;AZ94,AZ94,AW94-AW99),0)</f>
        <v>0</v>
      </c>
      <c r="AX104" s="214" t="s">
        <v>35</v>
      </c>
      <c r="AY104" s="214"/>
      <c r="AZ104" s="64"/>
      <c r="BA104" s="64"/>
      <c r="BB104" s="47"/>
      <c r="BC104" s="47"/>
      <c r="BD104" s="47"/>
      <c r="BE104" s="134"/>
      <c r="BF104" s="134"/>
      <c r="BG104" s="134"/>
      <c r="BH104" s="134"/>
    </row>
    <row r="105" spans="1:60" ht="35.25" hidden="1" customHeight="1" x14ac:dyDescent="0.15">
      <c r="A105" s="50"/>
      <c r="B105" s="31"/>
      <c r="C105" s="204"/>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6"/>
      <c r="AD105" s="31"/>
      <c r="AE105" s="157"/>
      <c r="AF105" s="158"/>
      <c r="AG105" s="158"/>
      <c r="AH105" s="158"/>
      <c r="AI105" s="158"/>
      <c r="AJ105" s="158"/>
      <c r="AK105" s="159"/>
      <c r="AL105" s="210"/>
      <c r="AM105" s="211"/>
      <c r="AN105" s="211"/>
      <c r="AO105" s="211"/>
      <c r="AP105" s="211"/>
      <c r="AQ105" s="212"/>
      <c r="AR105" s="31"/>
      <c r="AS105" s="31"/>
      <c r="AT105" s="31"/>
      <c r="AU105" s="177"/>
      <c r="AV105" s="177"/>
      <c r="AW105" s="213"/>
      <c r="AX105" s="214"/>
      <c r="AY105" s="214"/>
      <c r="AZ105" s="31"/>
      <c r="BA105" s="31"/>
      <c r="BB105" s="31"/>
      <c r="BC105" s="31"/>
      <c r="BD105" s="31"/>
      <c r="BE105" s="133"/>
      <c r="BF105" s="133"/>
      <c r="BG105" s="133"/>
      <c r="BH105" s="133"/>
    </row>
    <row r="106" spans="1:60" ht="25.5" hidden="1" customHeight="1" x14ac:dyDescent="0.15">
      <c r="A106" s="50"/>
      <c r="B106" s="31"/>
      <c r="C106" s="204"/>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6"/>
      <c r="AD106" s="31"/>
      <c r="AE106" s="31"/>
      <c r="AF106" s="31"/>
      <c r="AG106" s="31"/>
      <c r="AH106" s="31"/>
      <c r="AI106" s="31"/>
      <c r="AJ106" s="31"/>
      <c r="AK106" s="44" t="s">
        <v>18</v>
      </c>
      <c r="AL106" s="31"/>
      <c r="AM106" s="40"/>
      <c r="AN106" s="40"/>
      <c r="AO106" s="40"/>
      <c r="AP106" s="31"/>
      <c r="AQ106" s="31"/>
      <c r="AR106" s="31"/>
      <c r="AS106" s="31"/>
      <c r="AT106" s="31"/>
      <c r="AU106" s="177"/>
      <c r="AV106" s="31"/>
      <c r="AW106" s="31"/>
      <c r="AX106" s="31"/>
      <c r="AY106" s="31"/>
      <c r="AZ106" s="31"/>
      <c r="BA106" s="31"/>
      <c r="BB106" s="31"/>
      <c r="BC106" s="31"/>
      <c r="BD106" s="31"/>
      <c r="BE106" s="133"/>
      <c r="BF106" s="133"/>
      <c r="BG106" s="133"/>
      <c r="BH106" s="133"/>
    </row>
    <row r="107" spans="1:60" ht="25.5" hidden="1" customHeight="1" x14ac:dyDescent="0.15">
      <c r="A107" s="50"/>
      <c r="B107" s="31"/>
      <c r="C107" s="197" t="s">
        <v>132</v>
      </c>
      <c r="D107" s="198"/>
      <c r="E107" s="199" t="s">
        <v>133</v>
      </c>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200"/>
      <c r="AD107" s="31"/>
      <c r="AE107" s="31"/>
      <c r="AF107" s="31"/>
      <c r="AG107" s="31"/>
      <c r="AJ107" s="31"/>
      <c r="AK107" s="52" t="s">
        <v>36</v>
      </c>
      <c r="AL107" s="31"/>
      <c r="AM107" s="40"/>
      <c r="AN107" s="40"/>
      <c r="AO107" s="40"/>
      <c r="AP107" s="31"/>
      <c r="AQ107" s="31"/>
      <c r="AR107" s="31"/>
      <c r="AS107" s="31"/>
      <c r="AT107" s="31"/>
      <c r="AU107" s="31"/>
      <c r="AV107" s="31"/>
      <c r="AW107" s="31"/>
      <c r="AX107" s="31"/>
      <c r="AY107" s="31"/>
      <c r="AZ107" s="31"/>
      <c r="BA107" s="31"/>
      <c r="BB107" s="31"/>
      <c r="BC107" s="31"/>
      <c r="BD107" s="31"/>
      <c r="BE107" s="133"/>
      <c r="BF107" s="133"/>
      <c r="BG107" s="133"/>
      <c r="BH107" s="133"/>
    </row>
    <row r="108" spans="1:60" s="21" customFormat="1" ht="13.5" hidden="1" customHeight="1" x14ac:dyDescent="0.15">
      <c r="B108" s="24"/>
      <c r="C108" s="25"/>
      <c r="D108" s="25"/>
      <c r="E108" s="25"/>
      <c r="F108" s="25"/>
      <c r="G108" s="25"/>
      <c r="H108" s="25"/>
      <c r="I108" s="25"/>
      <c r="J108" s="25"/>
      <c r="K108" s="25"/>
      <c r="L108" s="25"/>
      <c r="M108" s="25"/>
      <c r="N108" s="25"/>
      <c r="O108" s="25"/>
      <c r="P108" s="25"/>
      <c r="Q108" s="25"/>
      <c r="R108" s="25"/>
      <c r="S108" s="26"/>
      <c r="T108" s="27"/>
      <c r="U108" s="27"/>
      <c r="V108" s="27"/>
      <c r="W108" s="27"/>
      <c r="X108" s="28"/>
      <c r="Y108" s="27"/>
      <c r="Z108" s="27"/>
      <c r="AA108" s="27"/>
      <c r="AB108" s="27"/>
      <c r="AC108" s="27"/>
      <c r="AD108" s="27"/>
      <c r="AE108" s="27"/>
      <c r="AF108" s="27"/>
      <c r="AG108" s="27"/>
      <c r="AH108" s="27"/>
      <c r="AI108" s="27"/>
      <c r="AJ108" s="27"/>
      <c r="AK108" s="27"/>
      <c r="AL108" s="27"/>
      <c r="AM108" s="27"/>
      <c r="AR108" s="29"/>
      <c r="AS108" s="20"/>
      <c r="AT108" s="23"/>
      <c r="AU108" s="22"/>
      <c r="AV108" s="22"/>
      <c r="AW108" s="22"/>
      <c r="AX108" s="22"/>
      <c r="AY108" s="22"/>
      <c r="AZ108" s="22"/>
      <c r="BA108" s="22"/>
      <c r="BB108" s="22"/>
      <c r="BC108" s="22"/>
      <c r="BD108" s="22"/>
      <c r="BE108" s="22"/>
      <c r="BF108" s="22"/>
    </row>
    <row r="109" spans="1:60" s="16" customFormat="1" ht="4.5" hidden="1" customHeight="1" x14ac:dyDescent="0.15">
      <c r="A109" s="14"/>
      <c r="B109" s="14"/>
      <c r="C109" s="15"/>
      <c r="F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V109" s="40"/>
      <c r="AW109" s="40"/>
      <c r="AX109" s="40"/>
      <c r="AY109" s="40"/>
      <c r="AZ109" s="40"/>
      <c r="BA109" s="40"/>
      <c r="BB109" s="40"/>
      <c r="BC109" s="40"/>
      <c r="BD109" s="40"/>
      <c r="BE109" s="40"/>
      <c r="BF109" s="40"/>
      <c r="BG109" s="9"/>
    </row>
    <row r="110" spans="1:60" ht="25.5" hidden="1" customHeight="1" x14ac:dyDescent="0.15">
      <c r="A110" s="148" t="s">
        <v>43</v>
      </c>
      <c r="B110" s="149"/>
      <c r="C110" s="149"/>
      <c r="D110" s="149"/>
      <c r="E110" s="149"/>
      <c r="F110" s="149"/>
      <c r="G110" s="149"/>
      <c r="H110" s="149"/>
      <c r="I110" s="150"/>
      <c r="J110" s="30"/>
      <c r="K110" s="59" t="s">
        <v>40</v>
      </c>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30"/>
      <c r="AP110" s="30"/>
      <c r="AQ110" s="30"/>
      <c r="AR110" s="30"/>
      <c r="AS110" s="30"/>
      <c r="AT110" s="30"/>
      <c r="AU110" s="31"/>
      <c r="AV110" s="31" t="s">
        <v>4</v>
      </c>
      <c r="AW110" s="40"/>
      <c r="AX110" s="40"/>
      <c r="AY110" s="40"/>
      <c r="AZ110" s="40"/>
      <c r="BA110" s="31"/>
      <c r="BB110" s="40"/>
      <c r="BC110" s="40"/>
      <c r="BD110" s="40"/>
      <c r="BE110" s="40"/>
      <c r="BF110" s="40"/>
      <c r="BG110" s="9"/>
    </row>
    <row r="111" spans="1:60" ht="17.25" hidden="1" customHeight="1" x14ac:dyDescent="0.15">
      <c r="A111" s="151"/>
      <c r="B111" s="152"/>
      <c r="C111" s="152"/>
      <c r="D111" s="152"/>
      <c r="E111" s="152"/>
      <c r="F111" s="152"/>
      <c r="G111" s="152"/>
      <c r="H111" s="152"/>
      <c r="I111" s="153"/>
      <c r="J111" s="32"/>
      <c r="K111" s="32"/>
      <c r="L111" s="32"/>
      <c r="M111" s="32"/>
      <c r="N111" s="32"/>
      <c r="O111" s="32"/>
      <c r="P111" s="32"/>
      <c r="Q111" s="32"/>
      <c r="R111" s="32"/>
      <c r="S111" s="32"/>
      <c r="T111" s="32"/>
      <c r="U111" s="32"/>
      <c r="V111" s="32"/>
      <c r="W111" s="32"/>
      <c r="X111" s="33"/>
      <c r="Y111" s="33"/>
      <c r="Z111" s="33"/>
      <c r="AA111" s="33"/>
      <c r="AB111" s="33"/>
      <c r="AC111" s="33"/>
      <c r="AD111" s="33"/>
      <c r="AE111" s="34"/>
      <c r="AF111" s="33"/>
      <c r="AG111" s="33"/>
      <c r="AH111" s="33"/>
      <c r="AI111" s="33"/>
      <c r="AJ111" s="33"/>
      <c r="AK111" s="33"/>
      <c r="AL111" s="33"/>
      <c r="AM111" s="33"/>
      <c r="AN111" s="33"/>
      <c r="AO111" s="33"/>
      <c r="AP111" s="35"/>
      <c r="AQ111" s="35"/>
      <c r="AR111" s="35"/>
      <c r="AS111" s="35"/>
      <c r="AT111" s="31"/>
      <c r="AU111" s="31"/>
      <c r="AV111" s="31"/>
      <c r="AW111" s="31"/>
      <c r="AX111" s="31"/>
      <c r="AY111" s="31"/>
      <c r="AZ111" s="31"/>
      <c r="BA111" s="31"/>
      <c r="BB111" s="31"/>
      <c r="BC111" s="31"/>
      <c r="BD111" s="31"/>
      <c r="BE111" s="31"/>
      <c r="BF111" s="31"/>
      <c r="BG111" s="31"/>
    </row>
    <row r="112" spans="1:60" ht="28.5" hidden="1" customHeight="1" x14ac:dyDescent="0.15">
      <c r="A112" s="36"/>
      <c r="B112" s="37" t="s">
        <v>5</v>
      </c>
      <c r="C112" s="38"/>
      <c r="D112" s="38"/>
      <c r="E112" s="38"/>
      <c r="F112" s="31"/>
      <c r="G112" s="39"/>
      <c r="H112" s="31"/>
      <c r="I112" s="39"/>
      <c r="J112" s="39"/>
      <c r="K112" s="39"/>
      <c r="L112" s="39"/>
      <c r="M112" s="39"/>
      <c r="N112" s="39"/>
      <c r="O112" s="39"/>
      <c r="P112" s="39"/>
      <c r="Q112" s="39"/>
      <c r="R112" s="39"/>
      <c r="S112" s="39"/>
      <c r="T112" s="39"/>
      <c r="U112" s="39"/>
      <c r="V112" s="39"/>
      <c r="W112" s="39"/>
      <c r="X112" s="39"/>
      <c r="Y112" s="39"/>
      <c r="Z112" s="39"/>
      <c r="AA112" s="131"/>
      <c r="AB112" s="40"/>
      <c r="AC112" s="40"/>
      <c r="AD112" s="40"/>
      <c r="AE112" s="37" t="s">
        <v>6</v>
      </c>
      <c r="AF112" s="40"/>
      <c r="AG112" s="40"/>
      <c r="AH112" s="40"/>
      <c r="AI112" s="40"/>
      <c r="AJ112" s="40"/>
      <c r="AK112" s="40"/>
      <c r="AL112" s="40"/>
      <c r="AM112" s="40"/>
      <c r="AN112" s="40"/>
      <c r="AO112" s="40"/>
      <c r="AP112" s="40"/>
      <c r="AQ112" s="40"/>
      <c r="AR112" s="40"/>
      <c r="AS112" s="40"/>
      <c r="AT112" s="40"/>
      <c r="AU112" s="31"/>
      <c r="AV112" s="31"/>
      <c r="AW112" s="31" t="s">
        <v>7</v>
      </c>
      <c r="AX112" s="31"/>
      <c r="AY112" s="31"/>
      <c r="AZ112" s="31" t="s">
        <v>8</v>
      </c>
      <c r="BA112" s="31"/>
      <c r="BB112" s="31"/>
      <c r="BC112" s="31"/>
      <c r="BD112" s="31"/>
      <c r="BE112" s="133"/>
      <c r="BF112" s="133"/>
      <c r="BG112" s="133"/>
      <c r="BH112" s="133"/>
    </row>
    <row r="113" spans="1:60" ht="25.5" hidden="1" customHeight="1" x14ac:dyDescent="0.15">
      <c r="A113" s="36"/>
      <c r="B113" s="154" t="s">
        <v>135</v>
      </c>
      <c r="C113" s="155"/>
      <c r="D113" s="155"/>
      <c r="E113" s="156"/>
      <c r="F113" s="160" t="s">
        <v>9</v>
      </c>
      <c r="G113" s="160"/>
      <c r="H113" s="217"/>
      <c r="I113" s="217"/>
      <c r="J113" s="163" t="s">
        <v>10</v>
      </c>
      <c r="K113" s="163"/>
      <c r="L113" s="217"/>
      <c r="M113" s="217"/>
      <c r="N113" s="163" t="s">
        <v>11</v>
      </c>
      <c r="O113" s="165"/>
      <c r="P113" s="167" t="s">
        <v>12</v>
      </c>
      <c r="Q113" s="165"/>
      <c r="R113" s="186" t="s">
        <v>13</v>
      </c>
      <c r="S113" s="186"/>
      <c r="T113" s="217"/>
      <c r="U113" s="217"/>
      <c r="V113" s="163" t="s">
        <v>10</v>
      </c>
      <c r="W113" s="163"/>
      <c r="X113" s="217"/>
      <c r="Y113" s="217"/>
      <c r="Z113" s="163" t="s">
        <v>11</v>
      </c>
      <c r="AA113" s="165"/>
      <c r="AB113" s="31"/>
      <c r="AC113" s="31"/>
      <c r="AD113" s="31"/>
      <c r="AE113" s="154" t="s">
        <v>14</v>
      </c>
      <c r="AF113" s="188"/>
      <c r="AG113" s="188"/>
      <c r="AH113" s="188"/>
      <c r="AI113" s="189"/>
      <c r="AJ113" s="182">
        <f>ROUNDDOWN(AZ113/60,0)</f>
        <v>0</v>
      </c>
      <c r="AK113" s="182"/>
      <c r="AL113" s="184" t="s">
        <v>15</v>
      </c>
      <c r="AM113" s="184"/>
      <c r="AN113" s="182">
        <f>AZ113-AJ113*60</f>
        <v>0</v>
      </c>
      <c r="AO113" s="182"/>
      <c r="AP113" s="163" t="s">
        <v>11</v>
      </c>
      <c r="AQ113" s="165"/>
      <c r="AR113" s="40"/>
      <c r="AS113" s="31"/>
      <c r="AT113" s="31"/>
      <c r="AU113" s="177"/>
      <c r="AV113" s="177" t="s">
        <v>16</v>
      </c>
      <c r="AW113" s="176">
        <f>T113*60+X113</f>
        <v>0</v>
      </c>
      <c r="AX113" s="31"/>
      <c r="AY113" s="177" t="s">
        <v>17</v>
      </c>
      <c r="AZ113" s="176">
        <f>(T113*60+X113)-(H113*60+L113)</f>
        <v>0</v>
      </c>
      <c r="BA113" s="31"/>
      <c r="BB113" s="31"/>
      <c r="BC113" s="31"/>
      <c r="BD113" s="31"/>
      <c r="BE113" s="133"/>
      <c r="BF113" s="133"/>
      <c r="BG113" s="133"/>
      <c r="BH113" s="133"/>
    </row>
    <row r="114" spans="1:60" ht="35.25" hidden="1" customHeight="1" x14ac:dyDescent="0.15">
      <c r="A114" s="36"/>
      <c r="B114" s="157"/>
      <c r="C114" s="158"/>
      <c r="D114" s="158"/>
      <c r="E114" s="159"/>
      <c r="F114" s="160"/>
      <c r="G114" s="160"/>
      <c r="H114" s="218"/>
      <c r="I114" s="218"/>
      <c r="J114" s="164"/>
      <c r="K114" s="164"/>
      <c r="L114" s="218"/>
      <c r="M114" s="218"/>
      <c r="N114" s="164"/>
      <c r="O114" s="166"/>
      <c r="P114" s="168"/>
      <c r="Q114" s="166"/>
      <c r="R114" s="187"/>
      <c r="S114" s="187"/>
      <c r="T114" s="218"/>
      <c r="U114" s="218"/>
      <c r="V114" s="164"/>
      <c r="W114" s="164"/>
      <c r="X114" s="218"/>
      <c r="Y114" s="218"/>
      <c r="Z114" s="164"/>
      <c r="AA114" s="166"/>
      <c r="AB114" s="31"/>
      <c r="AC114" s="31"/>
      <c r="AD114" s="31"/>
      <c r="AE114" s="190"/>
      <c r="AF114" s="191"/>
      <c r="AG114" s="191"/>
      <c r="AH114" s="191"/>
      <c r="AI114" s="192"/>
      <c r="AJ114" s="183"/>
      <c r="AK114" s="183"/>
      <c r="AL114" s="185"/>
      <c r="AM114" s="185"/>
      <c r="AN114" s="183"/>
      <c r="AO114" s="183"/>
      <c r="AP114" s="164"/>
      <c r="AQ114" s="166"/>
      <c r="AR114" s="40"/>
      <c r="AS114" s="31"/>
      <c r="AT114" s="31"/>
      <c r="AU114" s="177"/>
      <c r="AV114" s="177"/>
      <c r="AW114" s="176"/>
      <c r="AX114" s="31"/>
      <c r="AY114" s="177"/>
      <c r="AZ114" s="176"/>
      <c r="BA114" s="31"/>
      <c r="BB114" s="31"/>
      <c r="BC114" s="31"/>
      <c r="BD114" s="31"/>
      <c r="BE114" s="133"/>
      <c r="BF114" s="133"/>
      <c r="BG114" s="133"/>
      <c r="BH114" s="133"/>
    </row>
    <row r="115" spans="1:60" ht="17.25" hidden="1" customHeight="1" x14ac:dyDescent="0.15">
      <c r="A115" s="36"/>
      <c r="B115" s="41"/>
      <c r="C115" s="41"/>
      <c r="D115" s="41"/>
      <c r="E115" s="41"/>
      <c r="F115" s="42"/>
      <c r="G115" s="42"/>
      <c r="H115" s="130"/>
      <c r="I115" s="42"/>
      <c r="J115" s="42"/>
      <c r="K115" s="42"/>
      <c r="L115" s="42"/>
      <c r="M115" s="42"/>
      <c r="N115" s="42"/>
      <c r="O115" s="42"/>
      <c r="P115" s="42"/>
      <c r="Q115" s="42"/>
      <c r="R115" s="42"/>
      <c r="S115" s="42"/>
      <c r="T115" s="42"/>
      <c r="U115" s="42"/>
      <c r="V115" s="42"/>
      <c r="W115" s="42"/>
      <c r="X115" s="40"/>
      <c r="Y115" s="40"/>
      <c r="Z115" s="39"/>
      <c r="AA115" s="131"/>
      <c r="AB115" s="40"/>
      <c r="AC115" s="40"/>
      <c r="AD115" s="40"/>
      <c r="AE115" s="40"/>
      <c r="AF115" s="40"/>
      <c r="AG115" s="40"/>
      <c r="AH115" s="40"/>
      <c r="AI115" s="40"/>
      <c r="AJ115" s="122" t="s">
        <v>18</v>
      </c>
      <c r="AK115" s="121"/>
      <c r="AL115" s="121"/>
      <c r="AM115" s="121"/>
      <c r="AN115" s="121"/>
      <c r="AO115" s="121"/>
      <c r="AP115" s="40"/>
      <c r="AQ115" s="40"/>
      <c r="AR115" s="40"/>
      <c r="AS115" s="31"/>
      <c r="AT115" s="31"/>
      <c r="AU115" s="31"/>
      <c r="AV115" s="31"/>
      <c r="AW115" s="31"/>
      <c r="AX115" s="31"/>
      <c r="AY115" s="31"/>
      <c r="AZ115" s="31"/>
      <c r="BA115" s="31"/>
      <c r="BB115" s="31"/>
      <c r="BC115" s="31"/>
      <c r="BD115" s="31"/>
      <c r="BE115" s="133"/>
      <c r="BF115" s="133"/>
      <c r="BG115" s="133"/>
      <c r="BH115" s="133"/>
    </row>
    <row r="116" spans="1:60" s="31" customFormat="1" ht="25.5" hidden="1" customHeight="1" x14ac:dyDescent="0.15">
      <c r="A116" s="36"/>
      <c r="B116" s="37"/>
      <c r="C116" s="38"/>
      <c r="D116" s="38"/>
      <c r="E116" s="38"/>
      <c r="F116" s="39"/>
      <c r="G116" s="39"/>
      <c r="H116" s="39"/>
      <c r="I116" s="39"/>
      <c r="J116" s="39"/>
      <c r="K116" s="39"/>
      <c r="L116" s="39"/>
      <c r="M116" s="39"/>
      <c r="N116" s="39"/>
      <c r="O116" s="39"/>
      <c r="P116" s="39"/>
      <c r="Q116" s="39"/>
      <c r="R116" s="39"/>
      <c r="S116" s="39"/>
      <c r="T116" s="39"/>
      <c r="U116" s="39"/>
      <c r="V116" s="39"/>
      <c r="W116" s="131"/>
      <c r="X116" s="40"/>
      <c r="Y116" s="40"/>
      <c r="Z116" s="39"/>
      <c r="AA116" s="131"/>
      <c r="AB116" s="40"/>
      <c r="AC116" s="40"/>
      <c r="AD116" s="40"/>
      <c r="AE116" s="40"/>
      <c r="AF116" s="40"/>
      <c r="AG116" s="40"/>
      <c r="AH116" s="40"/>
      <c r="AI116" s="40"/>
      <c r="AJ116" s="121"/>
      <c r="AK116" s="121"/>
      <c r="AL116" s="121"/>
      <c r="AM116" s="121"/>
      <c r="AN116" s="121"/>
      <c r="AO116" s="121"/>
      <c r="AP116" s="40"/>
      <c r="AQ116" s="40"/>
      <c r="AR116" s="40"/>
      <c r="AW116" s="47" t="s">
        <v>19</v>
      </c>
      <c r="AZ116" s="31" t="s">
        <v>20</v>
      </c>
      <c r="BC116" s="31" t="s">
        <v>130</v>
      </c>
      <c r="BE116" s="133"/>
      <c r="BF116" s="133"/>
      <c r="BG116" s="133"/>
      <c r="BH116" s="133"/>
    </row>
    <row r="117" spans="1:60" s="48" customFormat="1" ht="25.5" hidden="1" customHeight="1" x14ac:dyDescent="0.15">
      <c r="A117" s="45"/>
      <c r="B117" s="46" t="s">
        <v>129</v>
      </c>
      <c r="C117" s="46"/>
      <c r="D117" s="46"/>
      <c r="E117" s="46"/>
      <c r="F117" s="46"/>
      <c r="G117" s="46"/>
      <c r="H117" s="46"/>
      <c r="I117" s="46"/>
      <c r="J117" s="46"/>
      <c r="K117" s="46"/>
      <c r="L117" s="46"/>
      <c r="M117" s="46"/>
      <c r="N117" s="46"/>
      <c r="O117" s="47"/>
      <c r="P117" s="46"/>
      <c r="Q117" s="46"/>
      <c r="R117" s="46"/>
      <c r="S117" s="46"/>
      <c r="T117" s="46"/>
      <c r="U117" s="12"/>
      <c r="V117" s="46"/>
      <c r="W117" s="46"/>
      <c r="X117" s="40"/>
      <c r="Y117" s="40"/>
      <c r="Z117" s="39"/>
      <c r="AA117" s="131"/>
      <c r="AB117" s="40"/>
      <c r="AC117" s="40"/>
      <c r="AD117" s="40"/>
      <c r="AE117" s="37" t="s">
        <v>21</v>
      </c>
      <c r="AF117" s="47"/>
      <c r="AG117" s="42"/>
      <c r="AH117" s="42"/>
      <c r="AI117" s="42"/>
      <c r="AJ117" s="123"/>
      <c r="AK117" s="123"/>
      <c r="AL117" s="123"/>
      <c r="AM117" s="123"/>
      <c r="AN117" s="121"/>
      <c r="AO117" s="121"/>
      <c r="AP117" s="40"/>
      <c r="AQ117" s="31"/>
      <c r="AR117" s="40"/>
      <c r="AS117" s="31"/>
      <c r="AT117" s="31"/>
      <c r="AU117" s="47"/>
      <c r="AV117" s="47"/>
      <c r="AW117" s="47" t="s">
        <v>22</v>
      </c>
      <c r="AX117" s="47"/>
      <c r="AY117" s="47"/>
      <c r="AZ117" s="31" t="s">
        <v>23</v>
      </c>
      <c r="BA117" s="47"/>
      <c r="BB117" s="31"/>
      <c r="BC117" s="31" t="s">
        <v>131</v>
      </c>
      <c r="BD117" s="47"/>
      <c r="BE117" s="133"/>
      <c r="BF117" s="134"/>
      <c r="BG117" s="134"/>
      <c r="BH117" s="134"/>
    </row>
    <row r="118" spans="1:60" ht="25.5" hidden="1" customHeight="1" x14ac:dyDescent="0.15">
      <c r="A118" s="36"/>
      <c r="B118" s="154" t="s">
        <v>135</v>
      </c>
      <c r="C118" s="155"/>
      <c r="D118" s="155"/>
      <c r="E118" s="156"/>
      <c r="F118" s="160" t="s">
        <v>9</v>
      </c>
      <c r="G118" s="160"/>
      <c r="H118" s="217"/>
      <c r="I118" s="217"/>
      <c r="J118" s="163" t="s">
        <v>10</v>
      </c>
      <c r="K118" s="163"/>
      <c r="L118" s="217"/>
      <c r="M118" s="217"/>
      <c r="N118" s="163" t="s">
        <v>11</v>
      </c>
      <c r="O118" s="165"/>
      <c r="P118" s="167" t="s">
        <v>12</v>
      </c>
      <c r="Q118" s="165"/>
      <c r="R118" s="186" t="s">
        <v>13</v>
      </c>
      <c r="S118" s="186"/>
      <c r="T118" s="219"/>
      <c r="U118" s="217"/>
      <c r="V118" s="163" t="s">
        <v>10</v>
      </c>
      <c r="W118" s="163"/>
      <c r="X118" s="217"/>
      <c r="Y118" s="217"/>
      <c r="Z118" s="163" t="s">
        <v>11</v>
      </c>
      <c r="AA118" s="165"/>
      <c r="AB118" s="40"/>
      <c r="AC118" s="40"/>
      <c r="AD118" s="40"/>
      <c r="AE118" s="196" t="s">
        <v>24</v>
      </c>
      <c r="AF118" s="163"/>
      <c r="AG118" s="163"/>
      <c r="AH118" s="163"/>
      <c r="AI118" s="165"/>
      <c r="AJ118" s="194">
        <f>ROUNDDOWN(AW123/60,0)</f>
        <v>0</v>
      </c>
      <c r="AK118" s="182"/>
      <c r="AL118" s="163" t="s">
        <v>10</v>
      </c>
      <c r="AM118" s="163"/>
      <c r="AN118" s="182">
        <f>AW123-AJ118*60</f>
        <v>0</v>
      </c>
      <c r="AO118" s="182"/>
      <c r="AP118" s="163" t="s">
        <v>11</v>
      </c>
      <c r="AQ118" s="165"/>
      <c r="AR118" s="40"/>
      <c r="AS118" s="49"/>
      <c r="AT118" s="49"/>
      <c r="AU118" s="31"/>
      <c r="AV118" s="177" t="s">
        <v>25</v>
      </c>
      <c r="AW118" s="176">
        <f>IF(AZ118&lt;=BC118,BC118,AW113)</f>
        <v>1200</v>
      </c>
      <c r="AX118" s="193"/>
      <c r="AY118" s="177" t="s">
        <v>26</v>
      </c>
      <c r="AZ118" s="176">
        <f>T118*60+X118</f>
        <v>0</v>
      </c>
      <c r="BA118" s="193"/>
      <c r="BB118" s="177" t="s">
        <v>27</v>
      </c>
      <c r="BC118" s="176">
        <f>IF(C126="☑",21*60,20*60)</f>
        <v>1200</v>
      </c>
      <c r="BD118" s="31"/>
      <c r="BE118" s="133"/>
      <c r="BF118" s="133"/>
      <c r="BG118" s="133"/>
      <c r="BH118" s="133"/>
    </row>
    <row r="119" spans="1:60" ht="35.25" hidden="1" customHeight="1" x14ac:dyDescent="0.15">
      <c r="A119" s="36"/>
      <c r="B119" s="157"/>
      <c r="C119" s="158"/>
      <c r="D119" s="158"/>
      <c r="E119" s="159"/>
      <c r="F119" s="160"/>
      <c r="G119" s="160"/>
      <c r="H119" s="218"/>
      <c r="I119" s="218"/>
      <c r="J119" s="164"/>
      <c r="K119" s="164"/>
      <c r="L119" s="218"/>
      <c r="M119" s="218"/>
      <c r="N119" s="164"/>
      <c r="O119" s="166"/>
      <c r="P119" s="168"/>
      <c r="Q119" s="166"/>
      <c r="R119" s="187"/>
      <c r="S119" s="187"/>
      <c r="T119" s="220"/>
      <c r="U119" s="218"/>
      <c r="V119" s="164"/>
      <c r="W119" s="164"/>
      <c r="X119" s="218"/>
      <c r="Y119" s="218"/>
      <c r="Z119" s="164"/>
      <c r="AA119" s="166"/>
      <c r="AB119" s="31"/>
      <c r="AC119" s="31"/>
      <c r="AD119" s="31"/>
      <c r="AE119" s="168"/>
      <c r="AF119" s="164"/>
      <c r="AG119" s="164"/>
      <c r="AH119" s="164"/>
      <c r="AI119" s="166"/>
      <c r="AJ119" s="195"/>
      <c r="AK119" s="183"/>
      <c r="AL119" s="164"/>
      <c r="AM119" s="164"/>
      <c r="AN119" s="183"/>
      <c r="AO119" s="183"/>
      <c r="AP119" s="164"/>
      <c r="AQ119" s="166"/>
      <c r="AR119" s="40"/>
      <c r="AS119" s="49"/>
      <c r="AT119" s="49"/>
      <c r="AU119" s="31"/>
      <c r="AV119" s="177"/>
      <c r="AW119" s="176"/>
      <c r="AX119" s="193"/>
      <c r="AY119" s="177"/>
      <c r="AZ119" s="176"/>
      <c r="BA119" s="193"/>
      <c r="BB119" s="177"/>
      <c r="BC119" s="176"/>
      <c r="BD119" s="31"/>
      <c r="BE119" s="133"/>
      <c r="BF119" s="133"/>
      <c r="BG119" s="133"/>
      <c r="BH119" s="133"/>
    </row>
    <row r="120" spans="1:60" ht="17.25" hidden="1" customHeight="1" x14ac:dyDescent="0.15">
      <c r="A120" s="50"/>
      <c r="B120" s="41"/>
      <c r="C120" s="41"/>
      <c r="D120" s="41"/>
      <c r="E120" s="41"/>
      <c r="F120" s="31"/>
      <c r="G120" s="41"/>
      <c r="H120" s="130"/>
      <c r="I120" s="41"/>
      <c r="J120" s="41"/>
      <c r="K120" s="41"/>
      <c r="L120" s="41"/>
      <c r="M120" s="41"/>
      <c r="N120" s="41"/>
      <c r="O120" s="41"/>
      <c r="P120" s="51"/>
      <c r="Q120" s="41"/>
      <c r="R120" s="41"/>
      <c r="S120" s="41"/>
      <c r="T120" s="41"/>
      <c r="U120" s="41"/>
      <c r="V120" s="41"/>
      <c r="W120" s="41"/>
      <c r="X120" s="40"/>
      <c r="Y120" s="40"/>
      <c r="Z120" s="39"/>
      <c r="AA120" s="31"/>
      <c r="AB120" s="31"/>
      <c r="AC120" s="31"/>
      <c r="AD120" s="31"/>
      <c r="AE120" s="31"/>
      <c r="AF120" s="31"/>
      <c r="AG120" s="31"/>
      <c r="AH120" s="31"/>
      <c r="AI120" s="31"/>
      <c r="AJ120" s="44" t="s">
        <v>18</v>
      </c>
      <c r="AK120" s="31"/>
      <c r="AL120" s="31"/>
      <c r="AM120" s="31"/>
      <c r="AN120" s="31"/>
      <c r="AO120" s="31"/>
      <c r="AP120" s="31"/>
      <c r="AQ120" s="31"/>
      <c r="AR120" s="31"/>
      <c r="AS120" s="31"/>
      <c r="AT120" s="31"/>
      <c r="AU120" s="31"/>
      <c r="AV120" s="31"/>
      <c r="AW120" s="31"/>
      <c r="AX120" s="31"/>
      <c r="AY120" s="31"/>
      <c r="AZ120" s="63" t="s">
        <v>28</v>
      </c>
      <c r="BA120" s="31"/>
      <c r="BB120" s="31"/>
      <c r="BC120" s="31"/>
      <c r="BD120" s="31"/>
      <c r="BE120" s="133"/>
      <c r="BF120" s="133"/>
      <c r="BG120" s="133"/>
      <c r="BH120" s="133"/>
    </row>
    <row r="121" spans="1:60" ht="25.5" hidden="1" customHeight="1" x14ac:dyDescent="0.2">
      <c r="A121" s="50"/>
      <c r="B121" s="31"/>
      <c r="C121" s="201" t="s">
        <v>134</v>
      </c>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3"/>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129" t="s">
        <v>29</v>
      </c>
      <c r="BA121" s="31"/>
      <c r="BB121" s="31"/>
      <c r="BC121" s="31"/>
      <c r="BD121" s="31"/>
      <c r="BE121" s="133"/>
      <c r="BF121" s="133"/>
      <c r="BG121" s="133"/>
      <c r="BH121" s="133"/>
    </row>
    <row r="122" spans="1:60" ht="25.5" hidden="1" customHeight="1" x14ac:dyDescent="0.15">
      <c r="A122" s="50"/>
      <c r="B122" s="31"/>
      <c r="C122" s="204"/>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6"/>
      <c r="AD122" s="31"/>
      <c r="AE122" s="37" t="s">
        <v>30</v>
      </c>
      <c r="AF122" s="31"/>
      <c r="AG122" s="31"/>
      <c r="AH122" s="31"/>
      <c r="AI122" s="31"/>
      <c r="AJ122" s="31"/>
      <c r="AK122" s="31"/>
      <c r="AL122" s="31"/>
      <c r="AM122" s="31"/>
      <c r="AN122" s="31"/>
      <c r="AO122" s="31"/>
      <c r="AP122" s="31"/>
      <c r="AQ122" s="31"/>
      <c r="AR122" s="31"/>
      <c r="AS122" s="31"/>
      <c r="AT122" s="31"/>
      <c r="AU122" s="31"/>
      <c r="AV122" s="31"/>
      <c r="AW122" s="31" t="s">
        <v>31</v>
      </c>
      <c r="AX122" s="31"/>
      <c r="AY122" s="31"/>
      <c r="AZ122" s="31" t="s">
        <v>32</v>
      </c>
      <c r="BA122" s="64"/>
      <c r="BB122" s="31"/>
      <c r="BC122" s="31"/>
      <c r="BD122" s="31"/>
      <c r="BE122" s="133"/>
      <c r="BF122" s="133"/>
      <c r="BG122" s="133"/>
      <c r="BH122" s="133"/>
    </row>
    <row r="123" spans="1:60" s="48" customFormat="1" ht="25.5" hidden="1" customHeight="1" x14ac:dyDescent="0.15">
      <c r="A123" s="50"/>
      <c r="B123" s="31"/>
      <c r="C123" s="204"/>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6"/>
      <c r="AC123" s="1"/>
      <c r="AD123" s="31"/>
      <c r="AE123" s="154" t="s">
        <v>33</v>
      </c>
      <c r="AF123" s="155"/>
      <c r="AG123" s="155"/>
      <c r="AH123" s="155"/>
      <c r="AI123" s="155"/>
      <c r="AJ123" s="155"/>
      <c r="AK123" s="156"/>
      <c r="AL123" s="207">
        <f>IF(AZ113=0,0,ROUNDUP(AW123/AZ113,3))</f>
        <v>0</v>
      </c>
      <c r="AM123" s="208"/>
      <c r="AN123" s="208"/>
      <c r="AO123" s="208"/>
      <c r="AP123" s="208"/>
      <c r="AQ123" s="209"/>
      <c r="AR123" s="31"/>
      <c r="AS123" s="31"/>
      <c r="AT123" s="31"/>
      <c r="AU123" s="47"/>
      <c r="AV123" s="177" t="s">
        <v>34</v>
      </c>
      <c r="AW123" s="213">
        <f>IF(AW113-AW118&gt;0,IF(AW113-AW118&gt;AZ113,AZ113,AW113-AW118),0)</f>
        <v>0</v>
      </c>
      <c r="AX123" s="214" t="s">
        <v>35</v>
      </c>
      <c r="AY123" s="214"/>
      <c r="AZ123" s="64"/>
      <c r="BA123" s="64"/>
      <c r="BB123" s="47"/>
      <c r="BC123" s="47"/>
      <c r="BD123" s="47"/>
      <c r="BE123" s="134"/>
      <c r="BF123" s="134"/>
      <c r="BG123" s="134"/>
      <c r="BH123" s="134"/>
    </row>
    <row r="124" spans="1:60" ht="35.25" hidden="1" customHeight="1" x14ac:dyDescent="0.15">
      <c r="A124" s="50"/>
      <c r="B124" s="31"/>
      <c r="C124" s="204"/>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6"/>
      <c r="AD124" s="31"/>
      <c r="AE124" s="157"/>
      <c r="AF124" s="158"/>
      <c r="AG124" s="158"/>
      <c r="AH124" s="158"/>
      <c r="AI124" s="158"/>
      <c r="AJ124" s="158"/>
      <c r="AK124" s="159"/>
      <c r="AL124" s="210"/>
      <c r="AM124" s="211"/>
      <c r="AN124" s="211"/>
      <c r="AO124" s="211"/>
      <c r="AP124" s="211"/>
      <c r="AQ124" s="212"/>
      <c r="AR124" s="31"/>
      <c r="AS124" s="31"/>
      <c r="AT124" s="31"/>
      <c r="AU124" s="177"/>
      <c r="AV124" s="177"/>
      <c r="AW124" s="213"/>
      <c r="AX124" s="214"/>
      <c r="AY124" s="214"/>
      <c r="AZ124" s="31"/>
      <c r="BA124" s="31"/>
      <c r="BB124" s="31"/>
      <c r="BC124" s="31"/>
      <c r="BD124" s="31"/>
      <c r="BE124" s="133"/>
      <c r="BF124" s="133"/>
      <c r="BG124" s="133"/>
      <c r="BH124" s="133"/>
    </row>
    <row r="125" spans="1:60" ht="25.5" hidden="1" customHeight="1" x14ac:dyDescent="0.15">
      <c r="A125" s="50"/>
      <c r="B125" s="31"/>
      <c r="C125" s="204"/>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6"/>
      <c r="AD125" s="31"/>
      <c r="AE125" s="31"/>
      <c r="AF125" s="31"/>
      <c r="AG125" s="31"/>
      <c r="AH125" s="31"/>
      <c r="AI125" s="31"/>
      <c r="AJ125" s="31"/>
      <c r="AK125" s="44" t="s">
        <v>18</v>
      </c>
      <c r="AL125" s="31"/>
      <c r="AM125" s="40"/>
      <c r="AN125" s="40"/>
      <c r="AO125" s="40"/>
      <c r="AP125" s="31"/>
      <c r="AQ125" s="31"/>
      <c r="AR125" s="31"/>
      <c r="AS125" s="31"/>
      <c r="AT125" s="31"/>
      <c r="AU125" s="177"/>
      <c r="AV125" s="31"/>
      <c r="AW125" s="31"/>
      <c r="AX125" s="31"/>
      <c r="AY125" s="31"/>
      <c r="AZ125" s="31"/>
      <c r="BA125" s="31"/>
      <c r="BB125" s="31"/>
      <c r="BC125" s="31"/>
      <c r="BD125" s="31"/>
      <c r="BE125" s="133"/>
      <c r="BF125" s="133"/>
      <c r="BG125" s="133"/>
      <c r="BH125" s="133"/>
    </row>
    <row r="126" spans="1:60" ht="25.5" hidden="1" customHeight="1" x14ac:dyDescent="0.15">
      <c r="A126" s="50"/>
      <c r="B126" s="31"/>
      <c r="C126" s="197" t="s">
        <v>132</v>
      </c>
      <c r="D126" s="198"/>
      <c r="E126" s="199" t="s">
        <v>133</v>
      </c>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200"/>
      <c r="AD126" s="31"/>
      <c r="AE126" s="31"/>
      <c r="AF126" s="31"/>
      <c r="AG126" s="31"/>
      <c r="AJ126" s="31"/>
      <c r="AK126" s="52" t="s">
        <v>36</v>
      </c>
      <c r="AL126" s="31"/>
      <c r="AM126" s="40"/>
      <c r="AN126" s="40"/>
      <c r="AO126" s="40"/>
      <c r="AP126" s="31"/>
      <c r="AQ126" s="31"/>
      <c r="AR126" s="31"/>
      <c r="AS126" s="31"/>
      <c r="AT126" s="31"/>
      <c r="AU126" s="31"/>
      <c r="AV126" s="31"/>
      <c r="AW126" s="31"/>
      <c r="AX126" s="31"/>
      <c r="AY126" s="31"/>
      <c r="AZ126" s="31"/>
      <c r="BA126" s="31"/>
      <c r="BB126" s="31"/>
      <c r="BC126" s="31"/>
      <c r="BD126" s="31"/>
      <c r="BE126" s="133"/>
      <c r="BF126" s="133"/>
      <c r="BG126" s="133"/>
      <c r="BH126" s="133"/>
    </row>
    <row r="127" spans="1:60" ht="17.25" hidden="1" customHeight="1" x14ac:dyDescent="0.15">
      <c r="A127" s="53"/>
      <c r="B127" s="54"/>
      <c r="C127" s="54"/>
      <c r="D127" s="54"/>
      <c r="E127" s="54"/>
      <c r="F127" s="55"/>
      <c r="G127" s="54"/>
      <c r="H127" s="54"/>
      <c r="I127" s="54"/>
      <c r="J127" s="54"/>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7"/>
      <c r="AL127" s="56"/>
      <c r="AM127" s="58"/>
      <c r="AN127" s="58"/>
      <c r="AO127" s="58"/>
      <c r="AP127" s="56"/>
      <c r="AQ127" s="56"/>
      <c r="AR127" s="56"/>
      <c r="AS127" s="56"/>
      <c r="AT127" s="31"/>
      <c r="AU127" s="31"/>
      <c r="AV127" s="31"/>
      <c r="AW127" s="31"/>
      <c r="AX127" s="31"/>
      <c r="AY127" s="31"/>
      <c r="AZ127" s="31"/>
      <c r="BA127" s="31"/>
      <c r="BB127" s="31"/>
      <c r="BC127" s="31"/>
      <c r="BD127" s="31"/>
      <c r="BE127" s="31"/>
      <c r="BF127" s="31"/>
    </row>
    <row r="128" spans="1:60" ht="25.5" hidden="1" customHeight="1" x14ac:dyDescent="0.15">
      <c r="A128" s="148" t="s">
        <v>44</v>
      </c>
      <c r="B128" s="149"/>
      <c r="C128" s="149"/>
      <c r="D128" s="149"/>
      <c r="E128" s="149"/>
      <c r="F128" s="149"/>
      <c r="G128" s="149"/>
      <c r="H128" s="149"/>
      <c r="I128" s="150"/>
      <c r="J128" s="30"/>
      <c r="K128" s="59" t="s">
        <v>40</v>
      </c>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30"/>
      <c r="AP128" s="30"/>
      <c r="AQ128" s="30"/>
      <c r="AR128" s="30"/>
      <c r="AS128" s="30"/>
      <c r="AT128" s="30"/>
      <c r="AU128" s="31"/>
      <c r="AV128" s="31" t="s">
        <v>4</v>
      </c>
      <c r="AW128" s="40"/>
      <c r="AX128" s="40"/>
      <c r="AY128" s="40"/>
      <c r="AZ128" s="40"/>
      <c r="BA128" s="31"/>
      <c r="BB128" s="40"/>
      <c r="BC128" s="40"/>
      <c r="BD128" s="40"/>
      <c r="BE128" s="40"/>
      <c r="BF128" s="40"/>
      <c r="BG128" s="9"/>
    </row>
    <row r="129" spans="1:60" ht="17.25" hidden="1" customHeight="1" x14ac:dyDescent="0.15">
      <c r="A129" s="151"/>
      <c r="B129" s="152"/>
      <c r="C129" s="152"/>
      <c r="D129" s="152"/>
      <c r="E129" s="152"/>
      <c r="F129" s="152"/>
      <c r="G129" s="152"/>
      <c r="H129" s="152"/>
      <c r="I129" s="153"/>
      <c r="J129" s="32"/>
      <c r="K129" s="32"/>
      <c r="L129" s="32"/>
      <c r="M129" s="32"/>
      <c r="N129" s="32"/>
      <c r="O129" s="32"/>
      <c r="P129" s="32"/>
      <c r="Q129" s="32"/>
      <c r="R129" s="32"/>
      <c r="S129" s="32"/>
      <c r="T129" s="32"/>
      <c r="U129" s="32"/>
      <c r="V129" s="32"/>
      <c r="W129" s="32"/>
      <c r="X129" s="33"/>
      <c r="Y129" s="33"/>
      <c r="Z129" s="33"/>
      <c r="AA129" s="33"/>
      <c r="AB129" s="33"/>
      <c r="AC129" s="33"/>
      <c r="AD129" s="33"/>
      <c r="AE129" s="34"/>
      <c r="AF129" s="33"/>
      <c r="AG129" s="33"/>
      <c r="AH129" s="33"/>
      <c r="AI129" s="33"/>
      <c r="AJ129" s="33"/>
      <c r="AK129" s="33"/>
      <c r="AL129" s="33"/>
      <c r="AM129" s="33"/>
      <c r="AN129" s="33"/>
      <c r="AO129" s="33"/>
      <c r="AP129" s="35"/>
      <c r="AQ129" s="35"/>
      <c r="AR129" s="35"/>
      <c r="AS129" s="35"/>
      <c r="AT129" s="31"/>
      <c r="AU129" s="31"/>
      <c r="AV129" s="31"/>
      <c r="AW129" s="31"/>
      <c r="AX129" s="31"/>
      <c r="AY129" s="31"/>
      <c r="AZ129" s="31"/>
      <c r="BA129" s="31"/>
      <c r="BB129" s="31"/>
      <c r="BC129" s="31"/>
      <c r="BD129" s="31"/>
      <c r="BE129" s="31"/>
      <c r="BF129" s="31"/>
      <c r="BG129" s="31"/>
    </row>
    <row r="130" spans="1:60" ht="28.5" hidden="1" customHeight="1" x14ac:dyDescent="0.15">
      <c r="A130" s="36"/>
      <c r="B130" s="37" t="s">
        <v>5</v>
      </c>
      <c r="C130" s="38"/>
      <c r="D130" s="38"/>
      <c r="E130" s="38"/>
      <c r="F130" s="31"/>
      <c r="G130" s="39"/>
      <c r="H130" s="31"/>
      <c r="I130" s="39"/>
      <c r="J130" s="39"/>
      <c r="K130" s="39"/>
      <c r="L130" s="39"/>
      <c r="M130" s="39"/>
      <c r="N130" s="39"/>
      <c r="O130" s="39"/>
      <c r="P130" s="39"/>
      <c r="Q130" s="39"/>
      <c r="R130" s="39"/>
      <c r="S130" s="39"/>
      <c r="T130" s="39"/>
      <c r="U130" s="39"/>
      <c r="V130" s="39"/>
      <c r="W130" s="39"/>
      <c r="X130" s="39"/>
      <c r="Y130" s="39"/>
      <c r="Z130" s="39"/>
      <c r="AA130" s="131"/>
      <c r="AB130" s="40"/>
      <c r="AC130" s="40"/>
      <c r="AD130" s="40"/>
      <c r="AE130" s="37" t="s">
        <v>6</v>
      </c>
      <c r="AF130" s="40"/>
      <c r="AG130" s="40"/>
      <c r="AH130" s="40"/>
      <c r="AI130" s="40"/>
      <c r="AJ130" s="40"/>
      <c r="AK130" s="40"/>
      <c r="AL130" s="40"/>
      <c r="AM130" s="40"/>
      <c r="AN130" s="40"/>
      <c r="AO130" s="40"/>
      <c r="AP130" s="40"/>
      <c r="AQ130" s="40"/>
      <c r="AR130" s="40"/>
      <c r="AS130" s="40"/>
      <c r="AT130" s="40"/>
      <c r="AU130" s="31"/>
      <c r="AV130" s="31"/>
      <c r="AW130" s="31" t="s">
        <v>7</v>
      </c>
      <c r="AX130" s="31"/>
      <c r="AY130" s="31"/>
      <c r="AZ130" s="31" t="s">
        <v>8</v>
      </c>
      <c r="BA130" s="31"/>
      <c r="BB130" s="31"/>
      <c r="BC130" s="31"/>
      <c r="BD130" s="31"/>
      <c r="BE130" s="133"/>
      <c r="BF130" s="133"/>
      <c r="BG130" s="133"/>
      <c r="BH130" s="133"/>
    </row>
    <row r="131" spans="1:60" ht="25.5" hidden="1" customHeight="1" x14ac:dyDescent="0.15">
      <c r="A131" s="36"/>
      <c r="B131" s="154" t="s">
        <v>135</v>
      </c>
      <c r="C131" s="155"/>
      <c r="D131" s="155"/>
      <c r="E131" s="156"/>
      <c r="F131" s="160" t="s">
        <v>9</v>
      </c>
      <c r="G131" s="160"/>
      <c r="H131" s="217"/>
      <c r="I131" s="217"/>
      <c r="J131" s="163" t="s">
        <v>10</v>
      </c>
      <c r="K131" s="163"/>
      <c r="L131" s="217"/>
      <c r="M131" s="217"/>
      <c r="N131" s="163" t="s">
        <v>11</v>
      </c>
      <c r="O131" s="165"/>
      <c r="P131" s="167" t="s">
        <v>12</v>
      </c>
      <c r="Q131" s="165"/>
      <c r="R131" s="186" t="s">
        <v>13</v>
      </c>
      <c r="S131" s="186"/>
      <c r="T131" s="217"/>
      <c r="U131" s="217"/>
      <c r="V131" s="163" t="s">
        <v>10</v>
      </c>
      <c r="W131" s="163"/>
      <c r="X131" s="217"/>
      <c r="Y131" s="217"/>
      <c r="Z131" s="163" t="s">
        <v>11</v>
      </c>
      <c r="AA131" s="165"/>
      <c r="AB131" s="31"/>
      <c r="AC131" s="31"/>
      <c r="AD131" s="31"/>
      <c r="AE131" s="154" t="s">
        <v>14</v>
      </c>
      <c r="AF131" s="188"/>
      <c r="AG131" s="188"/>
      <c r="AH131" s="188"/>
      <c r="AI131" s="189"/>
      <c r="AJ131" s="182">
        <f>ROUNDDOWN(AZ131/60,0)</f>
        <v>0</v>
      </c>
      <c r="AK131" s="182"/>
      <c r="AL131" s="184" t="s">
        <v>15</v>
      </c>
      <c r="AM131" s="184"/>
      <c r="AN131" s="182">
        <f>AZ131-AJ131*60</f>
        <v>0</v>
      </c>
      <c r="AO131" s="182"/>
      <c r="AP131" s="163" t="s">
        <v>11</v>
      </c>
      <c r="AQ131" s="165"/>
      <c r="AR131" s="40"/>
      <c r="AS131" s="31"/>
      <c r="AT131" s="31"/>
      <c r="AU131" s="177"/>
      <c r="AV131" s="177" t="s">
        <v>16</v>
      </c>
      <c r="AW131" s="176">
        <f>T131*60+X131</f>
        <v>0</v>
      </c>
      <c r="AX131" s="31"/>
      <c r="AY131" s="177" t="s">
        <v>17</v>
      </c>
      <c r="AZ131" s="176">
        <f>(T131*60+X131)-(H131*60+L131)</f>
        <v>0</v>
      </c>
      <c r="BA131" s="31"/>
      <c r="BB131" s="31"/>
      <c r="BC131" s="31"/>
      <c r="BD131" s="31"/>
      <c r="BE131" s="133"/>
      <c r="BF131" s="133"/>
      <c r="BG131" s="133"/>
      <c r="BH131" s="133"/>
    </row>
    <row r="132" spans="1:60" ht="35.25" hidden="1" customHeight="1" x14ac:dyDescent="0.15">
      <c r="A132" s="36"/>
      <c r="B132" s="157"/>
      <c r="C132" s="158"/>
      <c r="D132" s="158"/>
      <c r="E132" s="159"/>
      <c r="F132" s="160"/>
      <c r="G132" s="160"/>
      <c r="H132" s="218"/>
      <c r="I132" s="218"/>
      <c r="J132" s="164"/>
      <c r="K132" s="164"/>
      <c r="L132" s="218"/>
      <c r="M132" s="218"/>
      <c r="N132" s="164"/>
      <c r="O132" s="166"/>
      <c r="P132" s="168"/>
      <c r="Q132" s="166"/>
      <c r="R132" s="187"/>
      <c r="S132" s="187"/>
      <c r="T132" s="218"/>
      <c r="U132" s="218"/>
      <c r="V132" s="164"/>
      <c r="W132" s="164"/>
      <c r="X132" s="218"/>
      <c r="Y132" s="218"/>
      <c r="Z132" s="164"/>
      <c r="AA132" s="166"/>
      <c r="AB132" s="31"/>
      <c r="AC132" s="31"/>
      <c r="AD132" s="31"/>
      <c r="AE132" s="190"/>
      <c r="AF132" s="191"/>
      <c r="AG132" s="191"/>
      <c r="AH132" s="191"/>
      <c r="AI132" s="192"/>
      <c r="AJ132" s="183"/>
      <c r="AK132" s="183"/>
      <c r="AL132" s="185"/>
      <c r="AM132" s="185"/>
      <c r="AN132" s="183"/>
      <c r="AO132" s="183"/>
      <c r="AP132" s="164"/>
      <c r="AQ132" s="166"/>
      <c r="AR132" s="40"/>
      <c r="AS132" s="31"/>
      <c r="AT132" s="31"/>
      <c r="AU132" s="177"/>
      <c r="AV132" s="177"/>
      <c r="AW132" s="176"/>
      <c r="AX132" s="31"/>
      <c r="AY132" s="177"/>
      <c r="AZ132" s="176"/>
      <c r="BA132" s="31"/>
      <c r="BB132" s="31"/>
      <c r="BC132" s="31"/>
      <c r="BD132" s="31"/>
      <c r="BE132" s="133"/>
      <c r="BF132" s="133"/>
      <c r="BG132" s="133"/>
      <c r="BH132" s="133"/>
    </row>
    <row r="133" spans="1:60" ht="17.25" hidden="1" customHeight="1" x14ac:dyDescent="0.15">
      <c r="A133" s="36"/>
      <c r="B133" s="41"/>
      <c r="C133" s="41"/>
      <c r="D133" s="41"/>
      <c r="E133" s="41"/>
      <c r="F133" s="42"/>
      <c r="G133" s="42"/>
      <c r="H133" s="130"/>
      <c r="I133" s="42"/>
      <c r="J133" s="42"/>
      <c r="K133" s="42"/>
      <c r="L133" s="42"/>
      <c r="M133" s="42"/>
      <c r="N133" s="42"/>
      <c r="O133" s="42"/>
      <c r="P133" s="42"/>
      <c r="Q133" s="42"/>
      <c r="R133" s="42"/>
      <c r="S133" s="42"/>
      <c r="T133" s="42"/>
      <c r="U133" s="42"/>
      <c r="V133" s="42"/>
      <c r="W133" s="42"/>
      <c r="X133" s="40"/>
      <c r="Y133" s="40"/>
      <c r="Z133" s="39"/>
      <c r="AA133" s="131"/>
      <c r="AB133" s="40"/>
      <c r="AC133" s="40"/>
      <c r="AD133" s="40"/>
      <c r="AE133" s="40"/>
      <c r="AF133" s="40"/>
      <c r="AG133" s="40"/>
      <c r="AH133" s="40"/>
      <c r="AI133" s="40"/>
      <c r="AJ133" s="122" t="s">
        <v>18</v>
      </c>
      <c r="AK133" s="121"/>
      <c r="AL133" s="121"/>
      <c r="AM133" s="121"/>
      <c r="AN133" s="121"/>
      <c r="AO133" s="121"/>
      <c r="AP133" s="40"/>
      <c r="AQ133" s="40"/>
      <c r="AR133" s="40"/>
      <c r="AS133" s="31"/>
      <c r="AT133" s="31"/>
      <c r="AU133" s="31"/>
      <c r="AV133" s="31"/>
      <c r="AW133" s="31"/>
      <c r="AX133" s="31"/>
      <c r="AY133" s="31"/>
      <c r="AZ133" s="31"/>
      <c r="BA133" s="31"/>
      <c r="BB133" s="31"/>
      <c r="BC133" s="31"/>
      <c r="BD133" s="31"/>
      <c r="BE133" s="133"/>
      <c r="BF133" s="133"/>
      <c r="BG133" s="133"/>
      <c r="BH133" s="133"/>
    </row>
    <row r="134" spans="1:60" s="31" customFormat="1" ht="25.5" hidden="1" customHeight="1" x14ac:dyDescent="0.15">
      <c r="A134" s="36"/>
      <c r="B134" s="37"/>
      <c r="C134" s="38"/>
      <c r="D134" s="38"/>
      <c r="E134" s="38"/>
      <c r="F134" s="39"/>
      <c r="G134" s="39"/>
      <c r="H134" s="39"/>
      <c r="I134" s="39"/>
      <c r="J134" s="39"/>
      <c r="K134" s="39"/>
      <c r="L134" s="39"/>
      <c r="M134" s="39"/>
      <c r="N134" s="39"/>
      <c r="O134" s="39"/>
      <c r="P134" s="39"/>
      <c r="Q134" s="39"/>
      <c r="R134" s="39"/>
      <c r="S134" s="39"/>
      <c r="T134" s="39"/>
      <c r="U134" s="39"/>
      <c r="V134" s="39"/>
      <c r="W134" s="131"/>
      <c r="X134" s="40"/>
      <c r="Y134" s="40"/>
      <c r="Z134" s="39"/>
      <c r="AA134" s="131"/>
      <c r="AB134" s="40"/>
      <c r="AC134" s="40"/>
      <c r="AD134" s="40"/>
      <c r="AE134" s="40"/>
      <c r="AF134" s="40"/>
      <c r="AG134" s="40"/>
      <c r="AH134" s="40"/>
      <c r="AI134" s="40"/>
      <c r="AJ134" s="121"/>
      <c r="AK134" s="121"/>
      <c r="AL134" s="121"/>
      <c r="AM134" s="121"/>
      <c r="AN134" s="121"/>
      <c r="AO134" s="121"/>
      <c r="AP134" s="40"/>
      <c r="AQ134" s="40"/>
      <c r="AR134" s="40"/>
      <c r="AW134" s="47" t="s">
        <v>19</v>
      </c>
      <c r="AZ134" s="31" t="s">
        <v>20</v>
      </c>
      <c r="BC134" s="31" t="s">
        <v>130</v>
      </c>
      <c r="BE134" s="133"/>
      <c r="BF134" s="133"/>
      <c r="BG134" s="133"/>
      <c r="BH134" s="133"/>
    </row>
    <row r="135" spans="1:60" s="48" customFormat="1" ht="25.5" hidden="1" customHeight="1" x14ac:dyDescent="0.15">
      <c r="A135" s="45"/>
      <c r="B135" s="46" t="s">
        <v>129</v>
      </c>
      <c r="C135" s="46"/>
      <c r="D135" s="46"/>
      <c r="E135" s="46"/>
      <c r="F135" s="46"/>
      <c r="G135" s="46"/>
      <c r="H135" s="46"/>
      <c r="I135" s="46"/>
      <c r="J135" s="46"/>
      <c r="K135" s="46"/>
      <c r="L135" s="46"/>
      <c r="M135" s="46"/>
      <c r="N135" s="46"/>
      <c r="O135" s="47"/>
      <c r="P135" s="46"/>
      <c r="Q135" s="46"/>
      <c r="R135" s="46"/>
      <c r="S135" s="46"/>
      <c r="T135" s="46"/>
      <c r="U135" s="12"/>
      <c r="V135" s="46"/>
      <c r="W135" s="46"/>
      <c r="X135" s="40"/>
      <c r="Y135" s="40"/>
      <c r="Z135" s="39"/>
      <c r="AA135" s="131"/>
      <c r="AB135" s="40"/>
      <c r="AC135" s="40"/>
      <c r="AD135" s="40"/>
      <c r="AE135" s="37" t="s">
        <v>21</v>
      </c>
      <c r="AF135" s="47"/>
      <c r="AG135" s="42"/>
      <c r="AH135" s="42"/>
      <c r="AI135" s="42"/>
      <c r="AJ135" s="123"/>
      <c r="AK135" s="123"/>
      <c r="AL135" s="123"/>
      <c r="AM135" s="123"/>
      <c r="AN135" s="121"/>
      <c r="AO135" s="121"/>
      <c r="AP135" s="40"/>
      <c r="AQ135" s="31"/>
      <c r="AR135" s="40"/>
      <c r="AS135" s="31"/>
      <c r="AT135" s="31"/>
      <c r="AU135" s="47"/>
      <c r="AV135" s="47"/>
      <c r="AW135" s="47" t="s">
        <v>22</v>
      </c>
      <c r="AX135" s="47"/>
      <c r="AY135" s="47"/>
      <c r="AZ135" s="31" t="s">
        <v>23</v>
      </c>
      <c r="BA135" s="47"/>
      <c r="BB135" s="31"/>
      <c r="BC135" s="31" t="s">
        <v>131</v>
      </c>
      <c r="BD135" s="47"/>
      <c r="BE135" s="133"/>
      <c r="BF135" s="134"/>
      <c r="BG135" s="134"/>
      <c r="BH135" s="134"/>
    </row>
    <row r="136" spans="1:60" ht="25.5" hidden="1" customHeight="1" x14ac:dyDescent="0.15">
      <c r="A136" s="36"/>
      <c r="B136" s="154" t="s">
        <v>135</v>
      </c>
      <c r="C136" s="155"/>
      <c r="D136" s="155"/>
      <c r="E136" s="156"/>
      <c r="F136" s="160" t="s">
        <v>9</v>
      </c>
      <c r="G136" s="160"/>
      <c r="H136" s="217"/>
      <c r="I136" s="217"/>
      <c r="J136" s="163" t="s">
        <v>10</v>
      </c>
      <c r="K136" s="163"/>
      <c r="L136" s="217"/>
      <c r="M136" s="217"/>
      <c r="N136" s="163" t="s">
        <v>11</v>
      </c>
      <c r="O136" s="165"/>
      <c r="P136" s="167" t="s">
        <v>12</v>
      </c>
      <c r="Q136" s="165"/>
      <c r="R136" s="186" t="s">
        <v>13</v>
      </c>
      <c r="S136" s="186"/>
      <c r="T136" s="219"/>
      <c r="U136" s="217"/>
      <c r="V136" s="163" t="s">
        <v>10</v>
      </c>
      <c r="W136" s="163"/>
      <c r="X136" s="217"/>
      <c r="Y136" s="217"/>
      <c r="Z136" s="163" t="s">
        <v>11</v>
      </c>
      <c r="AA136" s="165"/>
      <c r="AB136" s="40"/>
      <c r="AC136" s="40"/>
      <c r="AD136" s="40"/>
      <c r="AE136" s="196" t="s">
        <v>24</v>
      </c>
      <c r="AF136" s="163"/>
      <c r="AG136" s="163"/>
      <c r="AH136" s="163"/>
      <c r="AI136" s="165"/>
      <c r="AJ136" s="194">
        <f>ROUNDDOWN(AW141/60,0)</f>
        <v>0</v>
      </c>
      <c r="AK136" s="182"/>
      <c r="AL136" s="163" t="s">
        <v>10</v>
      </c>
      <c r="AM136" s="163"/>
      <c r="AN136" s="182">
        <f>AW141-AJ136*60</f>
        <v>0</v>
      </c>
      <c r="AO136" s="182"/>
      <c r="AP136" s="163" t="s">
        <v>11</v>
      </c>
      <c r="AQ136" s="165"/>
      <c r="AR136" s="40"/>
      <c r="AS136" s="49"/>
      <c r="AT136" s="49"/>
      <c r="AU136" s="31"/>
      <c r="AV136" s="177" t="s">
        <v>25</v>
      </c>
      <c r="AW136" s="176">
        <f>IF(AZ136&lt;=BC136,BC136,AW131)</f>
        <v>1200</v>
      </c>
      <c r="AX136" s="193"/>
      <c r="AY136" s="177" t="s">
        <v>26</v>
      </c>
      <c r="AZ136" s="176">
        <f>T136*60+X136</f>
        <v>0</v>
      </c>
      <c r="BA136" s="193"/>
      <c r="BB136" s="177" t="s">
        <v>27</v>
      </c>
      <c r="BC136" s="176">
        <f>IF(C144="☑",21*60,20*60)</f>
        <v>1200</v>
      </c>
      <c r="BD136" s="31"/>
      <c r="BE136" s="133"/>
      <c r="BF136" s="133"/>
      <c r="BG136" s="133"/>
      <c r="BH136" s="133"/>
    </row>
    <row r="137" spans="1:60" ht="35.25" hidden="1" customHeight="1" x14ac:dyDescent="0.15">
      <c r="A137" s="36"/>
      <c r="B137" s="157"/>
      <c r="C137" s="158"/>
      <c r="D137" s="158"/>
      <c r="E137" s="159"/>
      <c r="F137" s="160"/>
      <c r="G137" s="160"/>
      <c r="H137" s="218"/>
      <c r="I137" s="218"/>
      <c r="J137" s="164"/>
      <c r="K137" s="164"/>
      <c r="L137" s="218"/>
      <c r="M137" s="218"/>
      <c r="N137" s="164"/>
      <c r="O137" s="166"/>
      <c r="P137" s="168"/>
      <c r="Q137" s="166"/>
      <c r="R137" s="187"/>
      <c r="S137" s="187"/>
      <c r="T137" s="220"/>
      <c r="U137" s="218"/>
      <c r="V137" s="164"/>
      <c r="W137" s="164"/>
      <c r="X137" s="218"/>
      <c r="Y137" s="218"/>
      <c r="Z137" s="164"/>
      <c r="AA137" s="166"/>
      <c r="AB137" s="31"/>
      <c r="AC137" s="31"/>
      <c r="AD137" s="31"/>
      <c r="AE137" s="168"/>
      <c r="AF137" s="164"/>
      <c r="AG137" s="164"/>
      <c r="AH137" s="164"/>
      <c r="AI137" s="166"/>
      <c r="AJ137" s="195"/>
      <c r="AK137" s="183"/>
      <c r="AL137" s="164"/>
      <c r="AM137" s="164"/>
      <c r="AN137" s="183"/>
      <c r="AO137" s="183"/>
      <c r="AP137" s="164"/>
      <c r="AQ137" s="166"/>
      <c r="AR137" s="40"/>
      <c r="AS137" s="49"/>
      <c r="AT137" s="49"/>
      <c r="AU137" s="31"/>
      <c r="AV137" s="177"/>
      <c r="AW137" s="176"/>
      <c r="AX137" s="193"/>
      <c r="AY137" s="177"/>
      <c r="AZ137" s="176"/>
      <c r="BA137" s="193"/>
      <c r="BB137" s="177"/>
      <c r="BC137" s="176"/>
      <c r="BD137" s="31"/>
      <c r="BE137" s="133"/>
      <c r="BF137" s="133"/>
      <c r="BG137" s="133"/>
      <c r="BH137" s="133"/>
    </row>
    <row r="138" spans="1:60" ht="17.25" hidden="1" customHeight="1" x14ac:dyDescent="0.15">
      <c r="A138" s="50"/>
      <c r="B138" s="41"/>
      <c r="C138" s="41"/>
      <c r="D138" s="41"/>
      <c r="E138" s="41"/>
      <c r="F138" s="31"/>
      <c r="G138" s="41"/>
      <c r="H138" s="130"/>
      <c r="I138" s="41"/>
      <c r="J138" s="41"/>
      <c r="K138" s="41"/>
      <c r="L138" s="41"/>
      <c r="M138" s="41"/>
      <c r="N138" s="41"/>
      <c r="O138" s="41"/>
      <c r="P138" s="51"/>
      <c r="Q138" s="41"/>
      <c r="R138" s="41"/>
      <c r="S138" s="41"/>
      <c r="T138" s="41"/>
      <c r="U138" s="41"/>
      <c r="V138" s="41"/>
      <c r="W138" s="41"/>
      <c r="X138" s="40"/>
      <c r="Y138" s="40"/>
      <c r="Z138" s="39"/>
      <c r="AA138" s="31"/>
      <c r="AB138" s="31"/>
      <c r="AC138" s="31"/>
      <c r="AD138" s="31"/>
      <c r="AE138" s="31"/>
      <c r="AF138" s="31"/>
      <c r="AG138" s="31"/>
      <c r="AH138" s="31"/>
      <c r="AI138" s="31"/>
      <c r="AJ138" s="44" t="s">
        <v>18</v>
      </c>
      <c r="AK138" s="31"/>
      <c r="AL138" s="31"/>
      <c r="AM138" s="31"/>
      <c r="AN138" s="31"/>
      <c r="AO138" s="31"/>
      <c r="AP138" s="31"/>
      <c r="AQ138" s="31"/>
      <c r="AR138" s="31"/>
      <c r="AS138" s="31"/>
      <c r="AT138" s="31"/>
      <c r="AU138" s="31"/>
      <c r="AV138" s="31"/>
      <c r="AW138" s="31"/>
      <c r="AX138" s="31"/>
      <c r="AY138" s="31"/>
      <c r="AZ138" s="63" t="s">
        <v>28</v>
      </c>
      <c r="BA138" s="31"/>
      <c r="BB138" s="31"/>
      <c r="BC138" s="31"/>
      <c r="BD138" s="31"/>
      <c r="BE138" s="133"/>
      <c r="BF138" s="133"/>
      <c r="BG138" s="133"/>
      <c r="BH138" s="133"/>
    </row>
    <row r="139" spans="1:60" ht="25.5" hidden="1" customHeight="1" x14ac:dyDescent="0.2">
      <c r="A139" s="50"/>
      <c r="B139" s="31"/>
      <c r="C139" s="201" t="s">
        <v>134</v>
      </c>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c r="AA139" s="202"/>
      <c r="AB139" s="203"/>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129" t="s">
        <v>29</v>
      </c>
      <c r="BA139" s="31"/>
      <c r="BB139" s="31"/>
      <c r="BC139" s="31"/>
      <c r="BD139" s="31"/>
      <c r="BE139" s="133"/>
      <c r="BF139" s="133"/>
      <c r="BG139" s="133"/>
      <c r="BH139" s="133"/>
    </row>
    <row r="140" spans="1:60" ht="25.5" hidden="1" customHeight="1" x14ac:dyDescent="0.15">
      <c r="A140" s="50"/>
      <c r="B140" s="31"/>
      <c r="C140" s="204"/>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6"/>
      <c r="AD140" s="31"/>
      <c r="AE140" s="37" t="s">
        <v>30</v>
      </c>
      <c r="AF140" s="31"/>
      <c r="AG140" s="31"/>
      <c r="AH140" s="31"/>
      <c r="AI140" s="31"/>
      <c r="AJ140" s="31"/>
      <c r="AK140" s="31"/>
      <c r="AL140" s="31"/>
      <c r="AM140" s="31"/>
      <c r="AN140" s="31"/>
      <c r="AO140" s="31"/>
      <c r="AP140" s="31"/>
      <c r="AQ140" s="31"/>
      <c r="AR140" s="31"/>
      <c r="AS140" s="31"/>
      <c r="AT140" s="31"/>
      <c r="AU140" s="31"/>
      <c r="AV140" s="31"/>
      <c r="AW140" s="31" t="s">
        <v>31</v>
      </c>
      <c r="AX140" s="31"/>
      <c r="AY140" s="31"/>
      <c r="AZ140" s="31" t="s">
        <v>32</v>
      </c>
      <c r="BA140" s="64"/>
      <c r="BB140" s="31"/>
      <c r="BC140" s="31"/>
      <c r="BD140" s="31"/>
      <c r="BE140" s="133"/>
      <c r="BF140" s="133"/>
      <c r="BG140" s="133"/>
      <c r="BH140" s="133"/>
    </row>
    <row r="141" spans="1:60" s="48" customFormat="1" ht="25.5" hidden="1" customHeight="1" x14ac:dyDescent="0.15">
      <c r="A141" s="50"/>
      <c r="B141" s="31"/>
      <c r="C141" s="204"/>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6"/>
      <c r="AC141" s="1"/>
      <c r="AD141" s="31"/>
      <c r="AE141" s="154" t="s">
        <v>33</v>
      </c>
      <c r="AF141" s="155"/>
      <c r="AG141" s="155"/>
      <c r="AH141" s="155"/>
      <c r="AI141" s="155"/>
      <c r="AJ141" s="155"/>
      <c r="AK141" s="156"/>
      <c r="AL141" s="207">
        <f>IF(AZ131=0,0,ROUNDUP(AW141/AZ131,3))</f>
        <v>0</v>
      </c>
      <c r="AM141" s="208"/>
      <c r="AN141" s="208"/>
      <c r="AO141" s="208"/>
      <c r="AP141" s="208"/>
      <c r="AQ141" s="209"/>
      <c r="AR141" s="31"/>
      <c r="AS141" s="31"/>
      <c r="AT141" s="31"/>
      <c r="AU141" s="47"/>
      <c r="AV141" s="177" t="s">
        <v>34</v>
      </c>
      <c r="AW141" s="213">
        <f>IF(AW131-AW136&gt;0,IF(AW131-AW136&gt;AZ131,AZ131,AW131-AW136),0)</f>
        <v>0</v>
      </c>
      <c r="AX141" s="214" t="s">
        <v>35</v>
      </c>
      <c r="AY141" s="214"/>
      <c r="AZ141" s="64"/>
      <c r="BA141" s="64"/>
      <c r="BB141" s="47"/>
      <c r="BC141" s="47"/>
      <c r="BD141" s="47"/>
      <c r="BE141" s="134"/>
      <c r="BF141" s="134"/>
      <c r="BG141" s="134"/>
      <c r="BH141" s="134"/>
    </row>
    <row r="142" spans="1:60" ht="35.25" hidden="1" customHeight="1" x14ac:dyDescent="0.15">
      <c r="A142" s="50"/>
      <c r="B142" s="31"/>
      <c r="C142" s="204"/>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6"/>
      <c r="AD142" s="31"/>
      <c r="AE142" s="157"/>
      <c r="AF142" s="158"/>
      <c r="AG142" s="158"/>
      <c r="AH142" s="158"/>
      <c r="AI142" s="158"/>
      <c r="AJ142" s="158"/>
      <c r="AK142" s="159"/>
      <c r="AL142" s="210"/>
      <c r="AM142" s="211"/>
      <c r="AN142" s="211"/>
      <c r="AO142" s="211"/>
      <c r="AP142" s="211"/>
      <c r="AQ142" s="212"/>
      <c r="AR142" s="31"/>
      <c r="AS142" s="31"/>
      <c r="AT142" s="31"/>
      <c r="AU142" s="177"/>
      <c r="AV142" s="177"/>
      <c r="AW142" s="213"/>
      <c r="AX142" s="214"/>
      <c r="AY142" s="214"/>
      <c r="AZ142" s="31"/>
      <c r="BA142" s="31"/>
      <c r="BB142" s="31"/>
      <c r="BC142" s="31"/>
      <c r="BD142" s="31"/>
      <c r="BE142" s="133"/>
      <c r="BF142" s="133"/>
      <c r="BG142" s="133"/>
      <c r="BH142" s="133"/>
    </row>
    <row r="143" spans="1:60" ht="25.5" hidden="1" customHeight="1" x14ac:dyDescent="0.15">
      <c r="A143" s="50"/>
      <c r="B143" s="31"/>
      <c r="C143" s="204"/>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6"/>
      <c r="AD143" s="31"/>
      <c r="AE143" s="31"/>
      <c r="AF143" s="31"/>
      <c r="AG143" s="31"/>
      <c r="AH143" s="31"/>
      <c r="AI143" s="31"/>
      <c r="AJ143" s="31"/>
      <c r="AK143" s="44" t="s">
        <v>18</v>
      </c>
      <c r="AL143" s="31"/>
      <c r="AM143" s="40"/>
      <c r="AN143" s="40"/>
      <c r="AO143" s="40"/>
      <c r="AP143" s="31"/>
      <c r="AQ143" s="31"/>
      <c r="AR143" s="31"/>
      <c r="AS143" s="31"/>
      <c r="AT143" s="31"/>
      <c r="AU143" s="177"/>
      <c r="AV143" s="31"/>
      <c r="AW143" s="31"/>
      <c r="AX143" s="31"/>
      <c r="AY143" s="31"/>
      <c r="AZ143" s="31"/>
      <c r="BA143" s="31"/>
      <c r="BB143" s="31"/>
      <c r="BC143" s="31"/>
      <c r="BD143" s="31"/>
      <c r="BE143" s="133"/>
      <c r="BF143" s="133"/>
      <c r="BG143" s="133"/>
      <c r="BH143" s="133"/>
    </row>
    <row r="144" spans="1:60" ht="25.5" hidden="1" customHeight="1" x14ac:dyDescent="0.15">
      <c r="A144" s="50"/>
      <c r="B144" s="31"/>
      <c r="C144" s="197" t="s">
        <v>132</v>
      </c>
      <c r="D144" s="198"/>
      <c r="E144" s="199" t="s">
        <v>133</v>
      </c>
      <c r="F144" s="199"/>
      <c r="G144" s="199"/>
      <c r="H144" s="199"/>
      <c r="I144" s="199"/>
      <c r="J144" s="199"/>
      <c r="K144" s="199"/>
      <c r="L144" s="199"/>
      <c r="M144" s="199"/>
      <c r="N144" s="199"/>
      <c r="O144" s="199"/>
      <c r="P144" s="199"/>
      <c r="Q144" s="199"/>
      <c r="R144" s="199"/>
      <c r="S144" s="199"/>
      <c r="T144" s="199"/>
      <c r="U144" s="199"/>
      <c r="V144" s="199"/>
      <c r="W144" s="199"/>
      <c r="X144" s="199"/>
      <c r="Y144" s="199"/>
      <c r="Z144" s="199"/>
      <c r="AA144" s="199"/>
      <c r="AB144" s="200"/>
      <c r="AD144" s="31"/>
      <c r="AE144" s="31"/>
      <c r="AF144" s="31"/>
      <c r="AG144" s="31"/>
      <c r="AJ144" s="31"/>
      <c r="AK144" s="52" t="s">
        <v>36</v>
      </c>
      <c r="AL144" s="31"/>
      <c r="AM144" s="40"/>
      <c r="AN144" s="40"/>
      <c r="AO144" s="40"/>
      <c r="AP144" s="31"/>
      <c r="AQ144" s="31"/>
      <c r="AR144" s="31"/>
      <c r="AS144" s="31"/>
      <c r="AT144" s="31"/>
      <c r="AU144" s="31"/>
      <c r="AV144" s="31"/>
      <c r="AW144" s="31"/>
      <c r="AX144" s="31"/>
      <c r="AY144" s="31"/>
      <c r="AZ144" s="31"/>
      <c r="BA144" s="31"/>
      <c r="BB144" s="31"/>
      <c r="BC144" s="31"/>
      <c r="BD144" s="31"/>
      <c r="BE144" s="133"/>
      <c r="BF144" s="133"/>
      <c r="BG144" s="133"/>
      <c r="BH144" s="133"/>
    </row>
    <row r="145" spans="1:60" s="21" customFormat="1" ht="13.5" hidden="1" customHeight="1" x14ac:dyDescent="0.15">
      <c r="B145" s="24"/>
      <c r="C145" s="25"/>
      <c r="D145" s="25"/>
      <c r="E145" s="25"/>
      <c r="F145" s="25"/>
      <c r="G145" s="25"/>
      <c r="H145" s="25"/>
      <c r="I145" s="25"/>
      <c r="J145" s="25"/>
      <c r="K145" s="25"/>
      <c r="L145" s="25"/>
      <c r="M145" s="25"/>
      <c r="N145" s="25"/>
      <c r="O145" s="25"/>
      <c r="P145" s="25"/>
      <c r="Q145" s="25"/>
      <c r="R145" s="25"/>
      <c r="S145" s="26"/>
      <c r="T145" s="27"/>
      <c r="U145" s="27"/>
      <c r="V145" s="27"/>
      <c r="W145" s="27"/>
      <c r="X145" s="28"/>
      <c r="Y145" s="27"/>
      <c r="Z145" s="27"/>
      <c r="AA145" s="27"/>
      <c r="AB145" s="27"/>
      <c r="AC145" s="27"/>
      <c r="AD145" s="27"/>
      <c r="AE145" s="27"/>
      <c r="AF145" s="27"/>
      <c r="AG145" s="27"/>
      <c r="AH145" s="27"/>
      <c r="AI145" s="27"/>
      <c r="AJ145" s="27"/>
      <c r="AK145" s="27"/>
      <c r="AL145" s="27"/>
      <c r="AM145" s="27"/>
      <c r="AR145" s="29"/>
      <c r="AS145" s="20"/>
      <c r="AT145" s="23"/>
      <c r="AU145" s="22"/>
      <c r="AV145" s="22"/>
      <c r="AW145" s="22"/>
      <c r="AX145" s="22"/>
      <c r="AY145" s="22"/>
      <c r="AZ145" s="22"/>
      <c r="BA145" s="22"/>
      <c r="BB145" s="22"/>
      <c r="BC145" s="22"/>
      <c r="BD145" s="22"/>
      <c r="BE145" s="22"/>
      <c r="BF145" s="22"/>
    </row>
    <row r="146" spans="1:60" s="16" customFormat="1" ht="4.5" hidden="1" customHeight="1" x14ac:dyDescent="0.15">
      <c r="A146" s="14"/>
      <c r="B146" s="14"/>
      <c r="C146" s="15"/>
      <c r="F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V146" s="40"/>
      <c r="AW146" s="40"/>
      <c r="AX146" s="40"/>
      <c r="AY146" s="40"/>
      <c r="AZ146" s="40"/>
      <c r="BA146" s="40"/>
      <c r="BB146" s="40"/>
      <c r="BC146" s="40"/>
      <c r="BD146" s="40"/>
      <c r="BE146" s="40"/>
      <c r="BF146" s="40"/>
      <c r="BG146" s="9"/>
    </row>
    <row r="147" spans="1:60" ht="25.5" hidden="1" customHeight="1" x14ac:dyDescent="0.15">
      <c r="A147" s="148" t="s">
        <v>45</v>
      </c>
      <c r="B147" s="149"/>
      <c r="C147" s="149"/>
      <c r="D147" s="149"/>
      <c r="E147" s="149"/>
      <c r="F147" s="149"/>
      <c r="G147" s="149"/>
      <c r="H147" s="149"/>
      <c r="I147" s="150"/>
      <c r="J147" s="30"/>
      <c r="K147" s="59" t="s">
        <v>40</v>
      </c>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30"/>
      <c r="AP147" s="30"/>
      <c r="AQ147" s="30"/>
      <c r="AR147" s="30"/>
      <c r="AS147" s="30"/>
      <c r="AT147" s="30"/>
      <c r="AU147" s="31"/>
      <c r="AV147" s="31" t="s">
        <v>4</v>
      </c>
      <c r="AW147" s="40"/>
      <c r="AX147" s="40"/>
      <c r="AY147" s="40"/>
      <c r="AZ147" s="40"/>
      <c r="BA147" s="31"/>
      <c r="BB147" s="40"/>
      <c r="BC147" s="40"/>
      <c r="BD147" s="40"/>
      <c r="BE147" s="40"/>
      <c r="BF147" s="40"/>
      <c r="BG147" s="9"/>
    </row>
    <row r="148" spans="1:60" ht="17.25" hidden="1" customHeight="1" x14ac:dyDescent="0.15">
      <c r="A148" s="151"/>
      <c r="B148" s="152"/>
      <c r="C148" s="152"/>
      <c r="D148" s="152"/>
      <c r="E148" s="152"/>
      <c r="F148" s="152"/>
      <c r="G148" s="152"/>
      <c r="H148" s="152"/>
      <c r="I148" s="153"/>
      <c r="J148" s="32"/>
      <c r="K148" s="32"/>
      <c r="L148" s="32"/>
      <c r="M148" s="32"/>
      <c r="N148" s="32"/>
      <c r="O148" s="32"/>
      <c r="P148" s="32"/>
      <c r="Q148" s="32"/>
      <c r="R148" s="32"/>
      <c r="S148" s="32"/>
      <c r="T148" s="32"/>
      <c r="U148" s="32"/>
      <c r="V148" s="32"/>
      <c r="W148" s="32"/>
      <c r="X148" s="33"/>
      <c r="Y148" s="33"/>
      <c r="Z148" s="33"/>
      <c r="AA148" s="33"/>
      <c r="AB148" s="33"/>
      <c r="AC148" s="33"/>
      <c r="AD148" s="33"/>
      <c r="AE148" s="34"/>
      <c r="AF148" s="33"/>
      <c r="AG148" s="33"/>
      <c r="AH148" s="33"/>
      <c r="AI148" s="33"/>
      <c r="AJ148" s="33"/>
      <c r="AK148" s="33"/>
      <c r="AL148" s="33"/>
      <c r="AM148" s="33"/>
      <c r="AN148" s="33"/>
      <c r="AO148" s="33"/>
      <c r="AP148" s="35"/>
      <c r="AQ148" s="35"/>
      <c r="AR148" s="35"/>
      <c r="AS148" s="35"/>
      <c r="AT148" s="31"/>
      <c r="AU148" s="31"/>
      <c r="AV148" s="31"/>
      <c r="AW148" s="31"/>
      <c r="AX148" s="31"/>
      <c r="AY148" s="31"/>
      <c r="AZ148" s="31"/>
      <c r="BA148" s="31"/>
      <c r="BB148" s="31"/>
      <c r="BC148" s="31"/>
      <c r="BD148" s="31"/>
      <c r="BE148" s="31"/>
      <c r="BF148" s="31"/>
      <c r="BG148" s="31"/>
    </row>
    <row r="149" spans="1:60" ht="28.5" hidden="1" customHeight="1" x14ac:dyDescent="0.15">
      <c r="A149" s="36"/>
      <c r="B149" s="37" t="s">
        <v>5</v>
      </c>
      <c r="C149" s="38"/>
      <c r="D149" s="38"/>
      <c r="E149" s="38"/>
      <c r="F149" s="31"/>
      <c r="G149" s="39"/>
      <c r="H149" s="31"/>
      <c r="I149" s="39"/>
      <c r="J149" s="39"/>
      <c r="K149" s="39"/>
      <c r="L149" s="39"/>
      <c r="M149" s="39"/>
      <c r="N149" s="39"/>
      <c r="O149" s="39"/>
      <c r="P149" s="39"/>
      <c r="Q149" s="39"/>
      <c r="R149" s="39"/>
      <c r="S149" s="39"/>
      <c r="T149" s="39"/>
      <c r="U149" s="39"/>
      <c r="V149" s="39"/>
      <c r="W149" s="39"/>
      <c r="X149" s="39"/>
      <c r="Y149" s="39"/>
      <c r="Z149" s="39"/>
      <c r="AA149" s="131"/>
      <c r="AB149" s="40"/>
      <c r="AC149" s="40"/>
      <c r="AD149" s="40"/>
      <c r="AE149" s="37" t="s">
        <v>6</v>
      </c>
      <c r="AF149" s="40"/>
      <c r="AG149" s="40"/>
      <c r="AH149" s="40"/>
      <c r="AI149" s="40"/>
      <c r="AJ149" s="40"/>
      <c r="AK149" s="40"/>
      <c r="AL149" s="40"/>
      <c r="AM149" s="40"/>
      <c r="AN149" s="40"/>
      <c r="AO149" s="40"/>
      <c r="AP149" s="40"/>
      <c r="AQ149" s="40"/>
      <c r="AR149" s="40"/>
      <c r="AS149" s="40"/>
      <c r="AT149" s="40"/>
      <c r="AU149" s="31"/>
      <c r="AV149" s="31"/>
      <c r="AW149" s="31" t="s">
        <v>7</v>
      </c>
      <c r="AX149" s="31"/>
      <c r="AY149" s="31"/>
      <c r="AZ149" s="31" t="s">
        <v>8</v>
      </c>
      <c r="BA149" s="31"/>
      <c r="BB149" s="31"/>
      <c r="BC149" s="31"/>
      <c r="BD149" s="31"/>
      <c r="BE149" s="133"/>
      <c r="BF149" s="133"/>
      <c r="BG149" s="133"/>
      <c r="BH149" s="133"/>
    </row>
    <row r="150" spans="1:60" ht="25.5" hidden="1" customHeight="1" x14ac:dyDescent="0.15">
      <c r="A150" s="36"/>
      <c r="B150" s="154" t="s">
        <v>135</v>
      </c>
      <c r="C150" s="155"/>
      <c r="D150" s="155"/>
      <c r="E150" s="156"/>
      <c r="F150" s="160" t="s">
        <v>9</v>
      </c>
      <c r="G150" s="160"/>
      <c r="H150" s="217"/>
      <c r="I150" s="217"/>
      <c r="J150" s="163" t="s">
        <v>10</v>
      </c>
      <c r="K150" s="163"/>
      <c r="L150" s="217"/>
      <c r="M150" s="217"/>
      <c r="N150" s="163" t="s">
        <v>11</v>
      </c>
      <c r="O150" s="165"/>
      <c r="P150" s="167" t="s">
        <v>12</v>
      </c>
      <c r="Q150" s="165"/>
      <c r="R150" s="186" t="s">
        <v>13</v>
      </c>
      <c r="S150" s="186"/>
      <c r="T150" s="217"/>
      <c r="U150" s="217"/>
      <c r="V150" s="163" t="s">
        <v>10</v>
      </c>
      <c r="W150" s="163"/>
      <c r="X150" s="217"/>
      <c r="Y150" s="217"/>
      <c r="Z150" s="163" t="s">
        <v>11</v>
      </c>
      <c r="AA150" s="165"/>
      <c r="AB150" s="31"/>
      <c r="AC150" s="31"/>
      <c r="AD150" s="31"/>
      <c r="AE150" s="154" t="s">
        <v>14</v>
      </c>
      <c r="AF150" s="188"/>
      <c r="AG150" s="188"/>
      <c r="AH150" s="188"/>
      <c r="AI150" s="189"/>
      <c r="AJ150" s="182">
        <f>ROUNDDOWN(AZ150/60,0)</f>
        <v>0</v>
      </c>
      <c r="AK150" s="182"/>
      <c r="AL150" s="184" t="s">
        <v>15</v>
      </c>
      <c r="AM150" s="184"/>
      <c r="AN150" s="182">
        <f>AZ150-AJ150*60</f>
        <v>0</v>
      </c>
      <c r="AO150" s="182"/>
      <c r="AP150" s="163" t="s">
        <v>11</v>
      </c>
      <c r="AQ150" s="165"/>
      <c r="AR150" s="40"/>
      <c r="AS150" s="31"/>
      <c r="AT150" s="31"/>
      <c r="AU150" s="177"/>
      <c r="AV150" s="177" t="s">
        <v>16</v>
      </c>
      <c r="AW150" s="176">
        <f>T150*60+X150</f>
        <v>0</v>
      </c>
      <c r="AX150" s="31"/>
      <c r="AY150" s="177" t="s">
        <v>17</v>
      </c>
      <c r="AZ150" s="176">
        <f>(T150*60+X150)-(H150*60+L150)</f>
        <v>0</v>
      </c>
      <c r="BA150" s="31"/>
      <c r="BB150" s="31"/>
      <c r="BC150" s="31"/>
      <c r="BD150" s="31"/>
      <c r="BE150" s="133"/>
      <c r="BF150" s="133"/>
      <c r="BG150" s="133"/>
      <c r="BH150" s="133"/>
    </row>
    <row r="151" spans="1:60" ht="35.25" hidden="1" customHeight="1" x14ac:dyDescent="0.15">
      <c r="A151" s="36"/>
      <c r="B151" s="157"/>
      <c r="C151" s="158"/>
      <c r="D151" s="158"/>
      <c r="E151" s="159"/>
      <c r="F151" s="160"/>
      <c r="G151" s="160"/>
      <c r="H151" s="218"/>
      <c r="I151" s="218"/>
      <c r="J151" s="164"/>
      <c r="K151" s="164"/>
      <c r="L151" s="218"/>
      <c r="M151" s="218"/>
      <c r="N151" s="164"/>
      <c r="O151" s="166"/>
      <c r="P151" s="168"/>
      <c r="Q151" s="166"/>
      <c r="R151" s="187"/>
      <c r="S151" s="187"/>
      <c r="T151" s="218"/>
      <c r="U151" s="218"/>
      <c r="V151" s="164"/>
      <c r="W151" s="164"/>
      <c r="X151" s="218"/>
      <c r="Y151" s="218"/>
      <c r="Z151" s="164"/>
      <c r="AA151" s="166"/>
      <c r="AB151" s="31"/>
      <c r="AC151" s="31"/>
      <c r="AD151" s="31"/>
      <c r="AE151" s="190"/>
      <c r="AF151" s="191"/>
      <c r="AG151" s="191"/>
      <c r="AH151" s="191"/>
      <c r="AI151" s="192"/>
      <c r="AJ151" s="183"/>
      <c r="AK151" s="183"/>
      <c r="AL151" s="185"/>
      <c r="AM151" s="185"/>
      <c r="AN151" s="183"/>
      <c r="AO151" s="183"/>
      <c r="AP151" s="164"/>
      <c r="AQ151" s="166"/>
      <c r="AR151" s="40"/>
      <c r="AS151" s="31"/>
      <c r="AT151" s="31"/>
      <c r="AU151" s="177"/>
      <c r="AV151" s="177"/>
      <c r="AW151" s="176"/>
      <c r="AX151" s="31"/>
      <c r="AY151" s="177"/>
      <c r="AZ151" s="176"/>
      <c r="BA151" s="31"/>
      <c r="BB151" s="31"/>
      <c r="BC151" s="31"/>
      <c r="BD151" s="31"/>
      <c r="BE151" s="133"/>
      <c r="BF151" s="133"/>
      <c r="BG151" s="133"/>
      <c r="BH151" s="133"/>
    </row>
    <row r="152" spans="1:60" ht="17.25" hidden="1" customHeight="1" x14ac:dyDescent="0.15">
      <c r="A152" s="36"/>
      <c r="B152" s="41"/>
      <c r="C152" s="41"/>
      <c r="D152" s="41"/>
      <c r="E152" s="41"/>
      <c r="F152" s="42"/>
      <c r="G152" s="42"/>
      <c r="H152" s="130"/>
      <c r="I152" s="42"/>
      <c r="J152" s="42"/>
      <c r="K152" s="42"/>
      <c r="L152" s="42"/>
      <c r="M152" s="42"/>
      <c r="N152" s="42"/>
      <c r="O152" s="42"/>
      <c r="P152" s="42"/>
      <c r="Q152" s="42"/>
      <c r="R152" s="42"/>
      <c r="S152" s="42"/>
      <c r="T152" s="42"/>
      <c r="U152" s="42"/>
      <c r="V152" s="42"/>
      <c r="W152" s="42"/>
      <c r="X152" s="40"/>
      <c r="Y152" s="40"/>
      <c r="Z152" s="39"/>
      <c r="AA152" s="131"/>
      <c r="AB152" s="40"/>
      <c r="AC152" s="40"/>
      <c r="AD152" s="40"/>
      <c r="AE152" s="40"/>
      <c r="AF152" s="40"/>
      <c r="AG152" s="40"/>
      <c r="AH152" s="40"/>
      <c r="AI152" s="40"/>
      <c r="AJ152" s="122" t="s">
        <v>18</v>
      </c>
      <c r="AK152" s="121"/>
      <c r="AL152" s="121"/>
      <c r="AM152" s="121"/>
      <c r="AN152" s="121"/>
      <c r="AO152" s="121"/>
      <c r="AP152" s="40"/>
      <c r="AQ152" s="40"/>
      <c r="AR152" s="40"/>
      <c r="AS152" s="31"/>
      <c r="AT152" s="31"/>
      <c r="AU152" s="31"/>
      <c r="AV152" s="31"/>
      <c r="AW152" s="31"/>
      <c r="AX152" s="31"/>
      <c r="AY152" s="31"/>
      <c r="AZ152" s="31"/>
      <c r="BA152" s="31"/>
      <c r="BB152" s="31"/>
      <c r="BC152" s="31"/>
      <c r="BD152" s="31"/>
      <c r="BE152" s="133"/>
      <c r="BF152" s="133"/>
      <c r="BG152" s="133"/>
      <c r="BH152" s="133"/>
    </row>
    <row r="153" spans="1:60" s="31" customFormat="1" ht="25.5" hidden="1" customHeight="1" x14ac:dyDescent="0.15">
      <c r="A153" s="36"/>
      <c r="B153" s="37"/>
      <c r="C153" s="38"/>
      <c r="D153" s="38"/>
      <c r="E153" s="38"/>
      <c r="F153" s="39"/>
      <c r="G153" s="39"/>
      <c r="H153" s="39"/>
      <c r="I153" s="39"/>
      <c r="J153" s="39"/>
      <c r="K153" s="39"/>
      <c r="L153" s="39"/>
      <c r="M153" s="39"/>
      <c r="N153" s="39"/>
      <c r="O153" s="39"/>
      <c r="P153" s="39"/>
      <c r="Q153" s="39"/>
      <c r="R153" s="39"/>
      <c r="S153" s="39"/>
      <c r="T153" s="39"/>
      <c r="U153" s="39"/>
      <c r="V153" s="39"/>
      <c r="W153" s="131"/>
      <c r="X153" s="40"/>
      <c r="Y153" s="40"/>
      <c r="Z153" s="39"/>
      <c r="AA153" s="131"/>
      <c r="AB153" s="40"/>
      <c r="AC153" s="40"/>
      <c r="AD153" s="40"/>
      <c r="AE153" s="40"/>
      <c r="AF153" s="40"/>
      <c r="AG153" s="40"/>
      <c r="AH153" s="40"/>
      <c r="AI153" s="40"/>
      <c r="AJ153" s="121"/>
      <c r="AK153" s="121"/>
      <c r="AL153" s="121"/>
      <c r="AM153" s="121"/>
      <c r="AN153" s="121"/>
      <c r="AO153" s="121"/>
      <c r="AP153" s="40"/>
      <c r="AQ153" s="40"/>
      <c r="AR153" s="40"/>
      <c r="AW153" s="47" t="s">
        <v>19</v>
      </c>
      <c r="AZ153" s="31" t="s">
        <v>20</v>
      </c>
      <c r="BC153" s="31" t="s">
        <v>130</v>
      </c>
      <c r="BE153" s="133"/>
      <c r="BF153" s="133"/>
      <c r="BG153" s="133"/>
      <c r="BH153" s="133"/>
    </row>
    <row r="154" spans="1:60" s="48" customFormat="1" ht="25.5" hidden="1" customHeight="1" x14ac:dyDescent="0.15">
      <c r="A154" s="45"/>
      <c r="B154" s="46" t="s">
        <v>129</v>
      </c>
      <c r="C154" s="46"/>
      <c r="D154" s="46"/>
      <c r="E154" s="46"/>
      <c r="F154" s="46"/>
      <c r="G154" s="46"/>
      <c r="H154" s="46"/>
      <c r="I154" s="46"/>
      <c r="J154" s="46"/>
      <c r="K154" s="46"/>
      <c r="L154" s="46"/>
      <c r="M154" s="46"/>
      <c r="N154" s="46"/>
      <c r="O154" s="47"/>
      <c r="P154" s="46"/>
      <c r="Q154" s="46"/>
      <c r="R154" s="46"/>
      <c r="S154" s="46"/>
      <c r="T154" s="46"/>
      <c r="U154" s="12"/>
      <c r="V154" s="46"/>
      <c r="W154" s="46"/>
      <c r="X154" s="40"/>
      <c r="Y154" s="40"/>
      <c r="Z154" s="39"/>
      <c r="AA154" s="131"/>
      <c r="AB154" s="40"/>
      <c r="AC154" s="40"/>
      <c r="AD154" s="40"/>
      <c r="AE154" s="37" t="s">
        <v>21</v>
      </c>
      <c r="AF154" s="47"/>
      <c r="AG154" s="42"/>
      <c r="AH154" s="42"/>
      <c r="AI154" s="42"/>
      <c r="AJ154" s="123"/>
      <c r="AK154" s="123"/>
      <c r="AL154" s="123"/>
      <c r="AM154" s="123"/>
      <c r="AN154" s="121"/>
      <c r="AO154" s="121"/>
      <c r="AP154" s="40"/>
      <c r="AQ154" s="31"/>
      <c r="AR154" s="40"/>
      <c r="AS154" s="31"/>
      <c r="AT154" s="31"/>
      <c r="AU154" s="47"/>
      <c r="AV154" s="47"/>
      <c r="AW154" s="47" t="s">
        <v>22</v>
      </c>
      <c r="AX154" s="47"/>
      <c r="AY154" s="47"/>
      <c r="AZ154" s="31" t="s">
        <v>23</v>
      </c>
      <c r="BA154" s="47"/>
      <c r="BB154" s="31"/>
      <c r="BC154" s="31" t="s">
        <v>131</v>
      </c>
      <c r="BD154" s="47"/>
      <c r="BE154" s="133"/>
      <c r="BF154" s="134"/>
      <c r="BG154" s="134"/>
      <c r="BH154" s="134"/>
    </row>
    <row r="155" spans="1:60" ht="25.5" hidden="1" customHeight="1" x14ac:dyDescent="0.15">
      <c r="A155" s="36"/>
      <c r="B155" s="154" t="s">
        <v>135</v>
      </c>
      <c r="C155" s="155"/>
      <c r="D155" s="155"/>
      <c r="E155" s="156"/>
      <c r="F155" s="160" t="s">
        <v>9</v>
      </c>
      <c r="G155" s="160"/>
      <c r="H155" s="217"/>
      <c r="I155" s="217"/>
      <c r="J155" s="163" t="s">
        <v>10</v>
      </c>
      <c r="K155" s="163"/>
      <c r="L155" s="217"/>
      <c r="M155" s="217"/>
      <c r="N155" s="163" t="s">
        <v>11</v>
      </c>
      <c r="O155" s="165"/>
      <c r="P155" s="167" t="s">
        <v>12</v>
      </c>
      <c r="Q155" s="165"/>
      <c r="R155" s="186" t="s">
        <v>13</v>
      </c>
      <c r="S155" s="186"/>
      <c r="T155" s="219"/>
      <c r="U155" s="217"/>
      <c r="V155" s="163" t="s">
        <v>10</v>
      </c>
      <c r="W155" s="163"/>
      <c r="X155" s="217"/>
      <c r="Y155" s="217"/>
      <c r="Z155" s="163" t="s">
        <v>11</v>
      </c>
      <c r="AA155" s="165"/>
      <c r="AB155" s="40"/>
      <c r="AC155" s="40"/>
      <c r="AD155" s="40"/>
      <c r="AE155" s="196" t="s">
        <v>24</v>
      </c>
      <c r="AF155" s="163"/>
      <c r="AG155" s="163"/>
      <c r="AH155" s="163"/>
      <c r="AI155" s="165"/>
      <c r="AJ155" s="194">
        <f>ROUNDDOWN(AW160/60,0)</f>
        <v>0</v>
      </c>
      <c r="AK155" s="182"/>
      <c r="AL155" s="163" t="s">
        <v>10</v>
      </c>
      <c r="AM155" s="163"/>
      <c r="AN155" s="182">
        <f>AW160-AJ155*60</f>
        <v>0</v>
      </c>
      <c r="AO155" s="182"/>
      <c r="AP155" s="163" t="s">
        <v>11</v>
      </c>
      <c r="AQ155" s="165"/>
      <c r="AR155" s="40"/>
      <c r="AS155" s="49"/>
      <c r="AT155" s="49"/>
      <c r="AU155" s="31"/>
      <c r="AV155" s="177" t="s">
        <v>25</v>
      </c>
      <c r="AW155" s="176">
        <f>IF(AZ155&lt;=BC155,BC155,AW150)</f>
        <v>1200</v>
      </c>
      <c r="AX155" s="193"/>
      <c r="AY155" s="177" t="s">
        <v>26</v>
      </c>
      <c r="AZ155" s="176">
        <f>T155*60+X155</f>
        <v>0</v>
      </c>
      <c r="BA155" s="193"/>
      <c r="BB155" s="177" t="s">
        <v>27</v>
      </c>
      <c r="BC155" s="176">
        <f>IF(C163="☑",21*60,20*60)</f>
        <v>1200</v>
      </c>
      <c r="BD155" s="31"/>
      <c r="BE155" s="133"/>
      <c r="BF155" s="133"/>
      <c r="BG155" s="133"/>
      <c r="BH155" s="133"/>
    </row>
    <row r="156" spans="1:60" ht="35.25" hidden="1" customHeight="1" x14ac:dyDescent="0.15">
      <c r="A156" s="36"/>
      <c r="B156" s="157"/>
      <c r="C156" s="158"/>
      <c r="D156" s="158"/>
      <c r="E156" s="159"/>
      <c r="F156" s="160"/>
      <c r="G156" s="160"/>
      <c r="H156" s="218"/>
      <c r="I156" s="218"/>
      <c r="J156" s="164"/>
      <c r="K156" s="164"/>
      <c r="L156" s="218"/>
      <c r="M156" s="218"/>
      <c r="N156" s="164"/>
      <c r="O156" s="166"/>
      <c r="P156" s="168"/>
      <c r="Q156" s="166"/>
      <c r="R156" s="187"/>
      <c r="S156" s="187"/>
      <c r="T156" s="220"/>
      <c r="U156" s="218"/>
      <c r="V156" s="164"/>
      <c r="W156" s="164"/>
      <c r="X156" s="218"/>
      <c r="Y156" s="218"/>
      <c r="Z156" s="164"/>
      <c r="AA156" s="166"/>
      <c r="AB156" s="31"/>
      <c r="AC156" s="31"/>
      <c r="AD156" s="31"/>
      <c r="AE156" s="168"/>
      <c r="AF156" s="164"/>
      <c r="AG156" s="164"/>
      <c r="AH156" s="164"/>
      <c r="AI156" s="166"/>
      <c r="AJ156" s="195"/>
      <c r="AK156" s="183"/>
      <c r="AL156" s="164"/>
      <c r="AM156" s="164"/>
      <c r="AN156" s="183"/>
      <c r="AO156" s="183"/>
      <c r="AP156" s="164"/>
      <c r="AQ156" s="166"/>
      <c r="AR156" s="40"/>
      <c r="AS156" s="49"/>
      <c r="AT156" s="49"/>
      <c r="AU156" s="31"/>
      <c r="AV156" s="177"/>
      <c r="AW156" s="176"/>
      <c r="AX156" s="193"/>
      <c r="AY156" s="177"/>
      <c r="AZ156" s="176"/>
      <c r="BA156" s="193"/>
      <c r="BB156" s="177"/>
      <c r="BC156" s="176"/>
      <c r="BD156" s="31"/>
      <c r="BE156" s="133"/>
      <c r="BF156" s="133"/>
      <c r="BG156" s="133"/>
      <c r="BH156" s="133"/>
    </row>
    <row r="157" spans="1:60" ht="17.25" hidden="1" customHeight="1" x14ac:dyDescent="0.15">
      <c r="A157" s="50"/>
      <c r="B157" s="41"/>
      <c r="C157" s="41"/>
      <c r="D157" s="41"/>
      <c r="E157" s="41"/>
      <c r="F157" s="31"/>
      <c r="G157" s="41"/>
      <c r="H157" s="130"/>
      <c r="I157" s="41"/>
      <c r="J157" s="41"/>
      <c r="K157" s="41"/>
      <c r="L157" s="41"/>
      <c r="M157" s="41"/>
      <c r="N157" s="41"/>
      <c r="O157" s="41"/>
      <c r="P157" s="51"/>
      <c r="Q157" s="41"/>
      <c r="R157" s="41"/>
      <c r="S157" s="41"/>
      <c r="T157" s="41"/>
      <c r="U157" s="41"/>
      <c r="V157" s="41"/>
      <c r="W157" s="41"/>
      <c r="X157" s="40"/>
      <c r="Y157" s="40"/>
      <c r="Z157" s="39"/>
      <c r="AA157" s="31"/>
      <c r="AB157" s="31"/>
      <c r="AC157" s="31"/>
      <c r="AD157" s="31"/>
      <c r="AE157" s="31"/>
      <c r="AF157" s="31"/>
      <c r="AG157" s="31"/>
      <c r="AH157" s="31"/>
      <c r="AI157" s="31"/>
      <c r="AJ157" s="44" t="s">
        <v>18</v>
      </c>
      <c r="AK157" s="31"/>
      <c r="AL157" s="31"/>
      <c r="AM157" s="31"/>
      <c r="AN157" s="31"/>
      <c r="AO157" s="31"/>
      <c r="AP157" s="31"/>
      <c r="AQ157" s="31"/>
      <c r="AR157" s="31"/>
      <c r="AS157" s="31"/>
      <c r="AT157" s="31"/>
      <c r="AU157" s="31"/>
      <c r="AV157" s="31"/>
      <c r="AW157" s="31"/>
      <c r="AX157" s="31"/>
      <c r="AY157" s="31"/>
      <c r="AZ157" s="63" t="s">
        <v>28</v>
      </c>
      <c r="BA157" s="31"/>
      <c r="BB157" s="31"/>
      <c r="BC157" s="31"/>
      <c r="BD157" s="31"/>
      <c r="BE157" s="133"/>
      <c r="BF157" s="133"/>
      <c r="BG157" s="133"/>
      <c r="BH157" s="133"/>
    </row>
    <row r="158" spans="1:60" ht="25.5" hidden="1" customHeight="1" x14ac:dyDescent="0.2">
      <c r="A158" s="50"/>
      <c r="B158" s="31"/>
      <c r="C158" s="201" t="s">
        <v>134</v>
      </c>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c r="AB158" s="203"/>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129" t="s">
        <v>29</v>
      </c>
      <c r="BA158" s="31"/>
      <c r="BB158" s="31"/>
      <c r="BC158" s="31"/>
      <c r="BD158" s="31"/>
      <c r="BE158" s="133"/>
      <c r="BF158" s="133"/>
      <c r="BG158" s="133"/>
      <c r="BH158" s="133"/>
    </row>
    <row r="159" spans="1:60" ht="25.5" hidden="1" customHeight="1" x14ac:dyDescent="0.15">
      <c r="A159" s="50"/>
      <c r="B159" s="31"/>
      <c r="C159" s="204"/>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6"/>
      <c r="AD159" s="31"/>
      <c r="AE159" s="37" t="s">
        <v>30</v>
      </c>
      <c r="AF159" s="31"/>
      <c r="AG159" s="31"/>
      <c r="AH159" s="31"/>
      <c r="AI159" s="31"/>
      <c r="AJ159" s="31"/>
      <c r="AK159" s="31"/>
      <c r="AL159" s="31"/>
      <c r="AM159" s="31"/>
      <c r="AN159" s="31"/>
      <c r="AO159" s="31"/>
      <c r="AP159" s="31"/>
      <c r="AQ159" s="31"/>
      <c r="AR159" s="31"/>
      <c r="AS159" s="31"/>
      <c r="AT159" s="31"/>
      <c r="AU159" s="31"/>
      <c r="AV159" s="31"/>
      <c r="AW159" s="31" t="s">
        <v>31</v>
      </c>
      <c r="AX159" s="31"/>
      <c r="AY159" s="31"/>
      <c r="AZ159" s="31" t="s">
        <v>32</v>
      </c>
      <c r="BA159" s="64"/>
      <c r="BB159" s="31"/>
      <c r="BC159" s="31"/>
      <c r="BD159" s="31"/>
      <c r="BE159" s="133"/>
      <c r="BF159" s="133"/>
      <c r="BG159" s="133"/>
      <c r="BH159" s="133"/>
    </row>
    <row r="160" spans="1:60" s="48" customFormat="1" ht="25.5" hidden="1" customHeight="1" x14ac:dyDescent="0.15">
      <c r="A160" s="50"/>
      <c r="B160" s="31"/>
      <c r="C160" s="204"/>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6"/>
      <c r="AC160" s="1"/>
      <c r="AD160" s="31"/>
      <c r="AE160" s="154" t="s">
        <v>33</v>
      </c>
      <c r="AF160" s="155"/>
      <c r="AG160" s="155"/>
      <c r="AH160" s="155"/>
      <c r="AI160" s="155"/>
      <c r="AJ160" s="155"/>
      <c r="AK160" s="156"/>
      <c r="AL160" s="207">
        <f>IF(AZ150=0,0,ROUNDUP(AW160/AZ150,3))</f>
        <v>0</v>
      </c>
      <c r="AM160" s="208"/>
      <c r="AN160" s="208"/>
      <c r="AO160" s="208"/>
      <c r="AP160" s="208"/>
      <c r="AQ160" s="209"/>
      <c r="AR160" s="31"/>
      <c r="AS160" s="31"/>
      <c r="AT160" s="31"/>
      <c r="AU160" s="47"/>
      <c r="AV160" s="177" t="s">
        <v>34</v>
      </c>
      <c r="AW160" s="213">
        <f>IF(AW150-AW155&gt;0,IF(AW150-AW155&gt;AZ150,AZ150,AW150-AW155),0)</f>
        <v>0</v>
      </c>
      <c r="AX160" s="214" t="s">
        <v>35</v>
      </c>
      <c r="AY160" s="214"/>
      <c r="AZ160" s="64"/>
      <c r="BA160" s="64"/>
      <c r="BB160" s="47"/>
      <c r="BC160" s="47"/>
      <c r="BD160" s="47"/>
      <c r="BE160" s="134"/>
      <c r="BF160" s="134"/>
      <c r="BG160" s="134"/>
      <c r="BH160" s="134"/>
    </row>
    <row r="161" spans="1:60" ht="35.25" hidden="1" customHeight="1" x14ac:dyDescent="0.15">
      <c r="A161" s="50"/>
      <c r="B161" s="31"/>
      <c r="C161" s="204"/>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6"/>
      <c r="AD161" s="31"/>
      <c r="AE161" s="157"/>
      <c r="AF161" s="158"/>
      <c r="AG161" s="158"/>
      <c r="AH161" s="158"/>
      <c r="AI161" s="158"/>
      <c r="AJ161" s="158"/>
      <c r="AK161" s="159"/>
      <c r="AL161" s="210"/>
      <c r="AM161" s="211"/>
      <c r="AN161" s="211"/>
      <c r="AO161" s="211"/>
      <c r="AP161" s="211"/>
      <c r="AQ161" s="212"/>
      <c r="AR161" s="31"/>
      <c r="AS161" s="31"/>
      <c r="AT161" s="31"/>
      <c r="AU161" s="177"/>
      <c r="AV161" s="177"/>
      <c r="AW161" s="213"/>
      <c r="AX161" s="214"/>
      <c r="AY161" s="214"/>
      <c r="AZ161" s="31"/>
      <c r="BA161" s="31"/>
      <c r="BB161" s="31"/>
      <c r="BC161" s="31"/>
      <c r="BD161" s="31"/>
      <c r="BE161" s="133"/>
      <c r="BF161" s="133"/>
      <c r="BG161" s="133"/>
      <c r="BH161" s="133"/>
    </row>
    <row r="162" spans="1:60" ht="25.5" hidden="1" customHeight="1" x14ac:dyDescent="0.15">
      <c r="A162" s="50"/>
      <c r="B162" s="31"/>
      <c r="C162" s="204"/>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6"/>
      <c r="AD162" s="31"/>
      <c r="AE162" s="31"/>
      <c r="AF162" s="31"/>
      <c r="AG162" s="31"/>
      <c r="AH162" s="31"/>
      <c r="AI162" s="31"/>
      <c r="AJ162" s="31"/>
      <c r="AK162" s="44" t="s">
        <v>18</v>
      </c>
      <c r="AL162" s="31"/>
      <c r="AM162" s="40"/>
      <c r="AN162" s="40"/>
      <c r="AO162" s="40"/>
      <c r="AP162" s="31"/>
      <c r="AQ162" s="31"/>
      <c r="AR162" s="31"/>
      <c r="AS162" s="31"/>
      <c r="AT162" s="31"/>
      <c r="AU162" s="177"/>
      <c r="AV162" s="31"/>
      <c r="AW162" s="31"/>
      <c r="AX162" s="31"/>
      <c r="AY162" s="31"/>
      <c r="AZ162" s="31"/>
      <c r="BA162" s="31"/>
      <c r="BB162" s="31"/>
      <c r="BC162" s="31"/>
      <c r="BD162" s="31"/>
      <c r="BE162" s="133"/>
      <c r="BF162" s="133"/>
      <c r="BG162" s="133"/>
      <c r="BH162" s="133"/>
    </row>
    <row r="163" spans="1:60" ht="25.5" hidden="1" customHeight="1" x14ac:dyDescent="0.15">
      <c r="A163" s="50"/>
      <c r="B163" s="31"/>
      <c r="C163" s="197" t="s">
        <v>132</v>
      </c>
      <c r="D163" s="198"/>
      <c r="E163" s="199" t="s">
        <v>133</v>
      </c>
      <c r="F163" s="199"/>
      <c r="G163" s="199"/>
      <c r="H163" s="199"/>
      <c r="I163" s="199"/>
      <c r="J163" s="199"/>
      <c r="K163" s="199"/>
      <c r="L163" s="199"/>
      <c r="M163" s="199"/>
      <c r="N163" s="199"/>
      <c r="O163" s="199"/>
      <c r="P163" s="199"/>
      <c r="Q163" s="199"/>
      <c r="R163" s="199"/>
      <c r="S163" s="199"/>
      <c r="T163" s="199"/>
      <c r="U163" s="199"/>
      <c r="V163" s="199"/>
      <c r="W163" s="199"/>
      <c r="X163" s="199"/>
      <c r="Y163" s="199"/>
      <c r="Z163" s="199"/>
      <c r="AA163" s="199"/>
      <c r="AB163" s="200"/>
      <c r="AD163" s="31"/>
      <c r="AE163" s="31"/>
      <c r="AF163" s="31"/>
      <c r="AG163" s="31"/>
      <c r="AJ163" s="31"/>
      <c r="AK163" s="52" t="s">
        <v>36</v>
      </c>
      <c r="AL163" s="31"/>
      <c r="AM163" s="40"/>
      <c r="AN163" s="40"/>
      <c r="AO163" s="40"/>
      <c r="AP163" s="31"/>
      <c r="AQ163" s="31"/>
      <c r="AR163" s="31"/>
      <c r="AS163" s="31"/>
      <c r="AT163" s="31"/>
      <c r="AU163" s="31"/>
      <c r="AV163" s="31"/>
      <c r="AW163" s="31"/>
      <c r="AX163" s="31"/>
      <c r="AY163" s="31"/>
      <c r="AZ163" s="31"/>
      <c r="BA163" s="31"/>
      <c r="BB163" s="31"/>
      <c r="BC163" s="31"/>
      <c r="BD163" s="31"/>
      <c r="BE163" s="133"/>
      <c r="BF163" s="133"/>
      <c r="BG163" s="133"/>
      <c r="BH163" s="133"/>
    </row>
    <row r="164" spans="1:60" ht="17.25" hidden="1" customHeight="1" x14ac:dyDescent="0.15">
      <c r="A164" s="53"/>
      <c r="B164" s="54"/>
      <c r="C164" s="54"/>
      <c r="D164" s="54"/>
      <c r="E164" s="54"/>
      <c r="F164" s="55"/>
      <c r="G164" s="54"/>
      <c r="H164" s="54"/>
      <c r="I164" s="54"/>
      <c r="J164" s="54"/>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7"/>
      <c r="AL164" s="56"/>
      <c r="AM164" s="58"/>
      <c r="AN164" s="58"/>
      <c r="AO164" s="58"/>
      <c r="AP164" s="56"/>
      <c r="AQ164" s="56"/>
      <c r="AR164" s="56"/>
      <c r="AS164" s="56"/>
      <c r="AT164" s="31"/>
      <c r="AU164" s="31"/>
      <c r="AV164" s="31"/>
      <c r="AW164" s="31"/>
      <c r="AX164" s="31"/>
      <c r="AY164" s="31"/>
      <c r="AZ164" s="31"/>
      <c r="BA164" s="31"/>
      <c r="BB164" s="31"/>
      <c r="BC164" s="31"/>
      <c r="BD164" s="31"/>
      <c r="BE164" s="31"/>
      <c r="BF164" s="31"/>
    </row>
    <row r="165" spans="1:60" ht="25.5" hidden="1" customHeight="1" x14ac:dyDescent="0.15">
      <c r="A165" s="148" t="s">
        <v>46</v>
      </c>
      <c r="B165" s="149"/>
      <c r="C165" s="149"/>
      <c r="D165" s="149"/>
      <c r="E165" s="149"/>
      <c r="F165" s="149"/>
      <c r="G165" s="149"/>
      <c r="H165" s="149"/>
      <c r="I165" s="150"/>
      <c r="J165" s="30"/>
      <c r="K165" s="59" t="s">
        <v>40</v>
      </c>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30"/>
      <c r="AP165" s="30"/>
      <c r="AQ165" s="30"/>
      <c r="AR165" s="30"/>
      <c r="AS165" s="30"/>
      <c r="AT165" s="30"/>
      <c r="AU165" s="31"/>
      <c r="AV165" s="31" t="s">
        <v>4</v>
      </c>
      <c r="AW165" s="40"/>
      <c r="AX165" s="40"/>
      <c r="AY165" s="40"/>
      <c r="AZ165" s="40"/>
      <c r="BA165" s="31"/>
      <c r="BB165" s="40"/>
      <c r="BC165" s="40"/>
      <c r="BD165" s="40"/>
      <c r="BE165" s="40"/>
      <c r="BF165" s="40"/>
      <c r="BG165" s="9"/>
    </row>
    <row r="166" spans="1:60" ht="17.25" hidden="1" customHeight="1" x14ac:dyDescent="0.15">
      <c r="A166" s="151"/>
      <c r="B166" s="152"/>
      <c r="C166" s="152"/>
      <c r="D166" s="152"/>
      <c r="E166" s="152"/>
      <c r="F166" s="152"/>
      <c r="G166" s="152"/>
      <c r="H166" s="152"/>
      <c r="I166" s="153"/>
      <c r="J166" s="32"/>
      <c r="K166" s="32"/>
      <c r="L166" s="32"/>
      <c r="M166" s="32"/>
      <c r="N166" s="32"/>
      <c r="O166" s="32"/>
      <c r="P166" s="32"/>
      <c r="Q166" s="32"/>
      <c r="R166" s="32"/>
      <c r="S166" s="32"/>
      <c r="T166" s="32"/>
      <c r="U166" s="32"/>
      <c r="V166" s="32"/>
      <c r="W166" s="32"/>
      <c r="X166" s="33"/>
      <c r="Y166" s="33"/>
      <c r="Z166" s="33"/>
      <c r="AA166" s="33"/>
      <c r="AB166" s="33"/>
      <c r="AC166" s="33"/>
      <c r="AD166" s="33"/>
      <c r="AE166" s="34"/>
      <c r="AF166" s="33"/>
      <c r="AG166" s="33"/>
      <c r="AH166" s="33"/>
      <c r="AI166" s="33"/>
      <c r="AJ166" s="33"/>
      <c r="AK166" s="33"/>
      <c r="AL166" s="33"/>
      <c r="AM166" s="33"/>
      <c r="AN166" s="33"/>
      <c r="AO166" s="33"/>
      <c r="AP166" s="35"/>
      <c r="AQ166" s="35"/>
      <c r="AR166" s="35"/>
      <c r="AS166" s="35"/>
      <c r="AT166" s="31"/>
      <c r="AU166" s="31"/>
      <c r="AV166" s="31"/>
      <c r="AW166" s="31"/>
      <c r="AX166" s="31"/>
      <c r="AY166" s="31"/>
      <c r="AZ166" s="31"/>
      <c r="BA166" s="31"/>
      <c r="BB166" s="31"/>
      <c r="BC166" s="31"/>
      <c r="BD166" s="31"/>
      <c r="BE166" s="31"/>
      <c r="BF166" s="31"/>
      <c r="BG166" s="31"/>
    </row>
    <row r="167" spans="1:60" ht="28.5" hidden="1" customHeight="1" x14ac:dyDescent="0.15">
      <c r="A167" s="36"/>
      <c r="B167" s="37" t="s">
        <v>5</v>
      </c>
      <c r="C167" s="38"/>
      <c r="D167" s="38"/>
      <c r="E167" s="38"/>
      <c r="F167" s="31"/>
      <c r="G167" s="39"/>
      <c r="H167" s="31"/>
      <c r="I167" s="39"/>
      <c r="J167" s="39"/>
      <c r="K167" s="39"/>
      <c r="L167" s="39"/>
      <c r="M167" s="39"/>
      <c r="N167" s="39"/>
      <c r="O167" s="39"/>
      <c r="P167" s="39"/>
      <c r="Q167" s="39"/>
      <c r="R167" s="39"/>
      <c r="S167" s="39"/>
      <c r="T167" s="39"/>
      <c r="U167" s="39"/>
      <c r="V167" s="39"/>
      <c r="W167" s="39"/>
      <c r="X167" s="39"/>
      <c r="Y167" s="39"/>
      <c r="Z167" s="39"/>
      <c r="AA167" s="131"/>
      <c r="AB167" s="40"/>
      <c r="AC167" s="40"/>
      <c r="AD167" s="40"/>
      <c r="AE167" s="37" t="s">
        <v>6</v>
      </c>
      <c r="AF167" s="40"/>
      <c r="AG167" s="40"/>
      <c r="AH167" s="40"/>
      <c r="AI167" s="40"/>
      <c r="AJ167" s="40"/>
      <c r="AK167" s="40"/>
      <c r="AL167" s="40"/>
      <c r="AM167" s="40"/>
      <c r="AN167" s="40"/>
      <c r="AO167" s="40"/>
      <c r="AP167" s="40"/>
      <c r="AQ167" s="40"/>
      <c r="AR167" s="40"/>
      <c r="AS167" s="40"/>
      <c r="AT167" s="40"/>
      <c r="AU167" s="31"/>
      <c r="AV167" s="31"/>
      <c r="AW167" s="31" t="s">
        <v>7</v>
      </c>
      <c r="AX167" s="31"/>
      <c r="AY167" s="31"/>
      <c r="AZ167" s="31" t="s">
        <v>8</v>
      </c>
      <c r="BA167" s="31"/>
      <c r="BB167" s="31"/>
      <c r="BC167" s="31"/>
      <c r="BD167" s="31"/>
      <c r="BE167" s="133"/>
      <c r="BF167" s="133"/>
      <c r="BG167" s="133"/>
      <c r="BH167" s="133"/>
    </row>
    <row r="168" spans="1:60" ht="25.5" hidden="1" customHeight="1" x14ac:dyDescent="0.15">
      <c r="A168" s="36"/>
      <c r="B168" s="154" t="s">
        <v>135</v>
      </c>
      <c r="C168" s="155"/>
      <c r="D168" s="155"/>
      <c r="E168" s="156"/>
      <c r="F168" s="160" t="s">
        <v>9</v>
      </c>
      <c r="G168" s="160"/>
      <c r="H168" s="217"/>
      <c r="I168" s="217"/>
      <c r="J168" s="163" t="s">
        <v>10</v>
      </c>
      <c r="K168" s="163"/>
      <c r="L168" s="217"/>
      <c r="M168" s="217"/>
      <c r="N168" s="163" t="s">
        <v>11</v>
      </c>
      <c r="O168" s="165"/>
      <c r="P168" s="167" t="s">
        <v>12</v>
      </c>
      <c r="Q168" s="165"/>
      <c r="R168" s="186" t="s">
        <v>13</v>
      </c>
      <c r="S168" s="186"/>
      <c r="T168" s="217"/>
      <c r="U168" s="217"/>
      <c r="V168" s="163" t="s">
        <v>10</v>
      </c>
      <c r="W168" s="163"/>
      <c r="X168" s="217"/>
      <c r="Y168" s="217"/>
      <c r="Z168" s="163" t="s">
        <v>11</v>
      </c>
      <c r="AA168" s="165"/>
      <c r="AB168" s="31"/>
      <c r="AC168" s="31"/>
      <c r="AD168" s="31"/>
      <c r="AE168" s="154" t="s">
        <v>14</v>
      </c>
      <c r="AF168" s="188"/>
      <c r="AG168" s="188"/>
      <c r="AH168" s="188"/>
      <c r="AI168" s="189"/>
      <c r="AJ168" s="182">
        <f>ROUNDDOWN(AZ168/60,0)</f>
        <v>0</v>
      </c>
      <c r="AK168" s="182"/>
      <c r="AL168" s="184" t="s">
        <v>15</v>
      </c>
      <c r="AM168" s="184"/>
      <c r="AN168" s="182">
        <f>AZ168-AJ168*60</f>
        <v>0</v>
      </c>
      <c r="AO168" s="182"/>
      <c r="AP168" s="163" t="s">
        <v>11</v>
      </c>
      <c r="AQ168" s="165"/>
      <c r="AR168" s="40"/>
      <c r="AS168" s="31"/>
      <c r="AT168" s="31"/>
      <c r="AU168" s="177"/>
      <c r="AV168" s="177" t="s">
        <v>16</v>
      </c>
      <c r="AW168" s="176">
        <f>T168*60+X168</f>
        <v>0</v>
      </c>
      <c r="AX168" s="31"/>
      <c r="AY168" s="177" t="s">
        <v>17</v>
      </c>
      <c r="AZ168" s="176">
        <f>(T168*60+X168)-(H168*60+L168)</f>
        <v>0</v>
      </c>
      <c r="BA168" s="31"/>
      <c r="BB168" s="31"/>
      <c r="BC168" s="31"/>
      <c r="BD168" s="31"/>
      <c r="BE168" s="133"/>
      <c r="BF168" s="133"/>
      <c r="BG168" s="133"/>
      <c r="BH168" s="133"/>
    </row>
    <row r="169" spans="1:60" ht="35.25" hidden="1" customHeight="1" x14ac:dyDescent="0.15">
      <c r="A169" s="36"/>
      <c r="B169" s="157"/>
      <c r="C169" s="158"/>
      <c r="D169" s="158"/>
      <c r="E169" s="159"/>
      <c r="F169" s="160"/>
      <c r="G169" s="160"/>
      <c r="H169" s="218"/>
      <c r="I169" s="218"/>
      <c r="J169" s="164"/>
      <c r="K169" s="164"/>
      <c r="L169" s="218"/>
      <c r="M169" s="218"/>
      <c r="N169" s="164"/>
      <c r="O169" s="166"/>
      <c r="P169" s="168"/>
      <c r="Q169" s="166"/>
      <c r="R169" s="187"/>
      <c r="S169" s="187"/>
      <c r="T169" s="218"/>
      <c r="U169" s="218"/>
      <c r="V169" s="164"/>
      <c r="W169" s="164"/>
      <c r="X169" s="218"/>
      <c r="Y169" s="218"/>
      <c r="Z169" s="164"/>
      <c r="AA169" s="166"/>
      <c r="AB169" s="31"/>
      <c r="AC169" s="31"/>
      <c r="AD169" s="31"/>
      <c r="AE169" s="190"/>
      <c r="AF169" s="191"/>
      <c r="AG169" s="191"/>
      <c r="AH169" s="191"/>
      <c r="AI169" s="192"/>
      <c r="AJ169" s="183"/>
      <c r="AK169" s="183"/>
      <c r="AL169" s="185"/>
      <c r="AM169" s="185"/>
      <c r="AN169" s="183"/>
      <c r="AO169" s="183"/>
      <c r="AP169" s="164"/>
      <c r="AQ169" s="166"/>
      <c r="AR169" s="40"/>
      <c r="AS169" s="31"/>
      <c r="AT169" s="31"/>
      <c r="AU169" s="177"/>
      <c r="AV169" s="177"/>
      <c r="AW169" s="176"/>
      <c r="AX169" s="31"/>
      <c r="AY169" s="177"/>
      <c r="AZ169" s="176"/>
      <c r="BA169" s="31"/>
      <c r="BB169" s="31"/>
      <c r="BC169" s="31"/>
      <c r="BD169" s="31"/>
      <c r="BE169" s="133"/>
      <c r="BF169" s="133"/>
      <c r="BG169" s="133"/>
      <c r="BH169" s="133"/>
    </row>
    <row r="170" spans="1:60" ht="17.25" hidden="1" customHeight="1" x14ac:dyDescent="0.15">
      <c r="A170" s="36"/>
      <c r="B170" s="41"/>
      <c r="C170" s="41"/>
      <c r="D170" s="41"/>
      <c r="E170" s="41"/>
      <c r="F170" s="42"/>
      <c r="G170" s="42"/>
      <c r="H170" s="130"/>
      <c r="I170" s="42"/>
      <c r="J170" s="42"/>
      <c r="K170" s="42"/>
      <c r="L170" s="42"/>
      <c r="M170" s="42"/>
      <c r="N170" s="42"/>
      <c r="O170" s="42"/>
      <c r="P170" s="42"/>
      <c r="Q170" s="42"/>
      <c r="R170" s="42"/>
      <c r="S170" s="42"/>
      <c r="T170" s="42"/>
      <c r="U170" s="42"/>
      <c r="V170" s="42"/>
      <c r="W170" s="42"/>
      <c r="X170" s="40"/>
      <c r="Y170" s="40"/>
      <c r="Z170" s="39"/>
      <c r="AA170" s="131"/>
      <c r="AB170" s="40"/>
      <c r="AC170" s="40"/>
      <c r="AD170" s="40"/>
      <c r="AE170" s="40"/>
      <c r="AF170" s="40"/>
      <c r="AG170" s="40"/>
      <c r="AH170" s="40"/>
      <c r="AI170" s="40"/>
      <c r="AJ170" s="122" t="s">
        <v>18</v>
      </c>
      <c r="AK170" s="121"/>
      <c r="AL170" s="121"/>
      <c r="AM170" s="121"/>
      <c r="AN170" s="121"/>
      <c r="AO170" s="121"/>
      <c r="AP170" s="40"/>
      <c r="AQ170" s="40"/>
      <c r="AR170" s="40"/>
      <c r="AS170" s="31"/>
      <c r="AT170" s="31"/>
      <c r="AU170" s="31"/>
      <c r="AV170" s="31"/>
      <c r="AW170" s="31"/>
      <c r="AX170" s="31"/>
      <c r="AY170" s="31"/>
      <c r="AZ170" s="31"/>
      <c r="BA170" s="31"/>
      <c r="BB170" s="31"/>
      <c r="BC170" s="31"/>
      <c r="BD170" s="31"/>
      <c r="BE170" s="133"/>
      <c r="BF170" s="133"/>
      <c r="BG170" s="133"/>
      <c r="BH170" s="133"/>
    </row>
    <row r="171" spans="1:60" s="31" customFormat="1" ht="25.5" hidden="1" customHeight="1" x14ac:dyDescent="0.15">
      <c r="A171" s="36"/>
      <c r="B171" s="37"/>
      <c r="C171" s="38"/>
      <c r="D171" s="38"/>
      <c r="E171" s="38"/>
      <c r="F171" s="39"/>
      <c r="G171" s="39"/>
      <c r="H171" s="39"/>
      <c r="I171" s="39"/>
      <c r="J171" s="39"/>
      <c r="K171" s="39"/>
      <c r="L171" s="39"/>
      <c r="M171" s="39"/>
      <c r="N171" s="39"/>
      <c r="O171" s="39"/>
      <c r="P171" s="39"/>
      <c r="Q171" s="39"/>
      <c r="R171" s="39"/>
      <c r="S171" s="39"/>
      <c r="T171" s="39"/>
      <c r="U171" s="39"/>
      <c r="V171" s="39"/>
      <c r="W171" s="131"/>
      <c r="X171" s="40"/>
      <c r="Y171" s="40"/>
      <c r="Z171" s="39"/>
      <c r="AA171" s="131"/>
      <c r="AB171" s="40"/>
      <c r="AC171" s="40"/>
      <c r="AD171" s="40"/>
      <c r="AE171" s="40"/>
      <c r="AF171" s="40"/>
      <c r="AG171" s="40"/>
      <c r="AH171" s="40"/>
      <c r="AI171" s="40"/>
      <c r="AJ171" s="121"/>
      <c r="AK171" s="121"/>
      <c r="AL171" s="121"/>
      <c r="AM171" s="121"/>
      <c r="AN171" s="121"/>
      <c r="AO171" s="121"/>
      <c r="AP171" s="40"/>
      <c r="AQ171" s="40"/>
      <c r="AR171" s="40"/>
      <c r="AW171" s="47" t="s">
        <v>19</v>
      </c>
      <c r="AZ171" s="31" t="s">
        <v>20</v>
      </c>
      <c r="BC171" s="31" t="s">
        <v>130</v>
      </c>
      <c r="BE171" s="133"/>
      <c r="BF171" s="133"/>
      <c r="BG171" s="133"/>
      <c r="BH171" s="133"/>
    </row>
    <row r="172" spans="1:60" s="48" customFormat="1" ht="25.5" hidden="1" customHeight="1" x14ac:dyDescent="0.15">
      <c r="A172" s="45"/>
      <c r="B172" s="46" t="s">
        <v>129</v>
      </c>
      <c r="C172" s="46"/>
      <c r="D172" s="46"/>
      <c r="E172" s="46"/>
      <c r="F172" s="46"/>
      <c r="G172" s="46"/>
      <c r="H172" s="46"/>
      <c r="I172" s="46"/>
      <c r="J172" s="46"/>
      <c r="K172" s="46"/>
      <c r="L172" s="46"/>
      <c r="M172" s="46"/>
      <c r="N172" s="46"/>
      <c r="O172" s="47"/>
      <c r="P172" s="46"/>
      <c r="Q172" s="46"/>
      <c r="R172" s="46"/>
      <c r="S172" s="46"/>
      <c r="T172" s="46"/>
      <c r="U172" s="12"/>
      <c r="V172" s="46"/>
      <c r="W172" s="46"/>
      <c r="X172" s="40"/>
      <c r="Y172" s="40"/>
      <c r="Z172" s="39"/>
      <c r="AA172" s="131"/>
      <c r="AB172" s="40"/>
      <c r="AC172" s="40"/>
      <c r="AD172" s="40"/>
      <c r="AE172" s="37" t="s">
        <v>21</v>
      </c>
      <c r="AF172" s="47"/>
      <c r="AG172" s="42"/>
      <c r="AH172" s="42"/>
      <c r="AI172" s="42"/>
      <c r="AJ172" s="123"/>
      <c r="AK172" s="123"/>
      <c r="AL172" s="123"/>
      <c r="AM172" s="123"/>
      <c r="AN172" s="121"/>
      <c r="AO172" s="121"/>
      <c r="AP172" s="40"/>
      <c r="AQ172" s="31"/>
      <c r="AR172" s="40"/>
      <c r="AS172" s="31"/>
      <c r="AT172" s="31"/>
      <c r="AU172" s="47"/>
      <c r="AV172" s="47"/>
      <c r="AW172" s="47" t="s">
        <v>22</v>
      </c>
      <c r="AX172" s="47"/>
      <c r="AY172" s="47"/>
      <c r="AZ172" s="31" t="s">
        <v>23</v>
      </c>
      <c r="BA172" s="47"/>
      <c r="BB172" s="31"/>
      <c r="BC172" s="31" t="s">
        <v>131</v>
      </c>
      <c r="BD172" s="47"/>
      <c r="BE172" s="133"/>
      <c r="BF172" s="134"/>
      <c r="BG172" s="134"/>
      <c r="BH172" s="134"/>
    </row>
    <row r="173" spans="1:60" ht="25.5" hidden="1" customHeight="1" x14ac:dyDescent="0.15">
      <c r="A173" s="36"/>
      <c r="B173" s="154" t="s">
        <v>135</v>
      </c>
      <c r="C173" s="155"/>
      <c r="D173" s="155"/>
      <c r="E173" s="156"/>
      <c r="F173" s="160" t="s">
        <v>9</v>
      </c>
      <c r="G173" s="160"/>
      <c r="H173" s="217"/>
      <c r="I173" s="217"/>
      <c r="J173" s="163" t="s">
        <v>10</v>
      </c>
      <c r="K173" s="163"/>
      <c r="L173" s="217"/>
      <c r="M173" s="217"/>
      <c r="N173" s="163" t="s">
        <v>11</v>
      </c>
      <c r="O173" s="165"/>
      <c r="P173" s="167" t="s">
        <v>12</v>
      </c>
      <c r="Q173" s="165"/>
      <c r="R173" s="186" t="s">
        <v>13</v>
      </c>
      <c r="S173" s="186"/>
      <c r="T173" s="219"/>
      <c r="U173" s="217"/>
      <c r="V173" s="163" t="s">
        <v>10</v>
      </c>
      <c r="W173" s="163"/>
      <c r="X173" s="217"/>
      <c r="Y173" s="217"/>
      <c r="Z173" s="163" t="s">
        <v>11</v>
      </c>
      <c r="AA173" s="165"/>
      <c r="AB173" s="40"/>
      <c r="AC173" s="40"/>
      <c r="AD173" s="40"/>
      <c r="AE173" s="196" t="s">
        <v>24</v>
      </c>
      <c r="AF173" s="163"/>
      <c r="AG173" s="163"/>
      <c r="AH173" s="163"/>
      <c r="AI173" s="165"/>
      <c r="AJ173" s="194">
        <f>ROUNDDOWN(AW178/60,0)</f>
        <v>0</v>
      </c>
      <c r="AK173" s="182"/>
      <c r="AL173" s="163" t="s">
        <v>10</v>
      </c>
      <c r="AM173" s="163"/>
      <c r="AN173" s="182">
        <f>AW178-AJ173*60</f>
        <v>0</v>
      </c>
      <c r="AO173" s="182"/>
      <c r="AP173" s="163" t="s">
        <v>11</v>
      </c>
      <c r="AQ173" s="165"/>
      <c r="AR173" s="40"/>
      <c r="AS173" s="49"/>
      <c r="AT173" s="49"/>
      <c r="AU173" s="31"/>
      <c r="AV173" s="177" t="s">
        <v>25</v>
      </c>
      <c r="AW173" s="176">
        <f>IF(AZ173&lt;=BC173,BC173,AW168)</f>
        <v>1200</v>
      </c>
      <c r="AX173" s="193"/>
      <c r="AY173" s="177" t="s">
        <v>26</v>
      </c>
      <c r="AZ173" s="176">
        <f>T173*60+X173</f>
        <v>0</v>
      </c>
      <c r="BA173" s="193"/>
      <c r="BB173" s="177" t="s">
        <v>27</v>
      </c>
      <c r="BC173" s="176">
        <f>IF(C181="☑",21*60,20*60)</f>
        <v>1200</v>
      </c>
      <c r="BD173" s="31"/>
      <c r="BE173" s="133"/>
      <c r="BF173" s="133"/>
      <c r="BG173" s="133"/>
      <c r="BH173" s="133"/>
    </row>
    <row r="174" spans="1:60" ht="35.25" hidden="1" customHeight="1" x14ac:dyDescent="0.15">
      <c r="A174" s="36"/>
      <c r="B174" s="157"/>
      <c r="C174" s="158"/>
      <c r="D174" s="158"/>
      <c r="E174" s="159"/>
      <c r="F174" s="160"/>
      <c r="G174" s="160"/>
      <c r="H174" s="218"/>
      <c r="I174" s="218"/>
      <c r="J174" s="164"/>
      <c r="K174" s="164"/>
      <c r="L174" s="218"/>
      <c r="M174" s="218"/>
      <c r="N174" s="164"/>
      <c r="O174" s="166"/>
      <c r="P174" s="168"/>
      <c r="Q174" s="166"/>
      <c r="R174" s="187"/>
      <c r="S174" s="187"/>
      <c r="T174" s="220"/>
      <c r="U174" s="218"/>
      <c r="V174" s="164"/>
      <c r="W174" s="164"/>
      <c r="X174" s="218"/>
      <c r="Y174" s="218"/>
      <c r="Z174" s="164"/>
      <c r="AA174" s="166"/>
      <c r="AB174" s="31"/>
      <c r="AC174" s="31"/>
      <c r="AD174" s="31"/>
      <c r="AE174" s="168"/>
      <c r="AF174" s="164"/>
      <c r="AG174" s="164"/>
      <c r="AH174" s="164"/>
      <c r="AI174" s="166"/>
      <c r="AJ174" s="195"/>
      <c r="AK174" s="183"/>
      <c r="AL174" s="164"/>
      <c r="AM174" s="164"/>
      <c r="AN174" s="183"/>
      <c r="AO174" s="183"/>
      <c r="AP174" s="164"/>
      <c r="AQ174" s="166"/>
      <c r="AR174" s="40"/>
      <c r="AS174" s="49"/>
      <c r="AT174" s="49"/>
      <c r="AU174" s="31"/>
      <c r="AV174" s="177"/>
      <c r="AW174" s="176"/>
      <c r="AX174" s="193"/>
      <c r="AY174" s="177"/>
      <c r="AZ174" s="176"/>
      <c r="BA174" s="193"/>
      <c r="BB174" s="177"/>
      <c r="BC174" s="176"/>
      <c r="BD174" s="31"/>
      <c r="BE174" s="133"/>
      <c r="BF174" s="133"/>
      <c r="BG174" s="133"/>
      <c r="BH174" s="133"/>
    </row>
    <row r="175" spans="1:60" ht="17.25" hidden="1" customHeight="1" x14ac:dyDescent="0.15">
      <c r="A175" s="50"/>
      <c r="B175" s="41"/>
      <c r="C175" s="41"/>
      <c r="D175" s="41"/>
      <c r="E175" s="41"/>
      <c r="F175" s="31"/>
      <c r="G175" s="41"/>
      <c r="H175" s="130"/>
      <c r="I175" s="41"/>
      <c r="J175" s="41"/>
      <c r="K175" s="41"/>
      <c r="L175" s="41"/>
      <c r="M175" s="41"/>
      <c r="N175" s="41"/>
      <c r="O175" s="41"/>
      <c r="P175" s="51"/>
      <c r="Q175" s="41"/>
      <c r="R175" s="41"/>
      <c r="S175" s="41"/>
      <c r="T175" s="41"/>
      <c r="U175" s="41"/>
      <c r="V175" s="41"/>
      <c r="W175" s="41"/>
      <c r="X175" s="40"/>
      <c r="Y175" s="40"/>
      <c r="Z175" s="39"/>
      <c r="AA175" s="31"/>
      <c r="AB175" s="31"/>
      <c r="AC175" s="31"/>
      <c r="AD175" s="31"/>
      <c r="AE175" s="31"/>
      <c r="AF175" s="31"/>
      <c r="AG175" s="31"/>
      <c r="AH175" s="31"/>
      <c r="AI175" s="31"/>
      <c r="AJ175" s="44" t="s">
        <v>18</v>
      </c>
      <c r="AK175" s="31"/>
      <c r="AL175" s="31"/>
      <c r="AM175" s="31"/>
      <c r="AN175" s="31"/>
      <c r="AO175" s="31"/>
      <c r="AP175" s="31"/>
      <c r="AQ175" s="31"/>
      <c r="AR175" s="31"/>
      <c r="AS175" s="31"/>
      <c r="AT175" s="31"/>
      <c r="AU175" s="31"/>
      <c r="AV175" s="31"/>
      <c r="AW175" s="31"/>
      <c r="AX175" s="31"/>
      <c r="AY175" s="31"/>
      <c r="AZ175" s="63" t="s">
        <v>28</v>
      </c>
      <c r="BA175" s="31"/>
      <c r="BB175" s="31"/>
      <c r="BC175" s="31"/>
      <c r="BD175" s="31"/>
      <c r="BE175" s="133"/>
      <c r="BF175" s="133"/>
      <c r="BG175" s="133"/>
      <c r="BH175" s="133"/>
    </row>
    <row r="176" spans="1:60" ht="25.5" hidden="1" customHeight="1" x14ac:dyDescent="0.2">
      <c r="A176" s="50"/>
      <c r="B176" s="31"/>
      <c r="C176" s="201" t="s">
        <v>134</v>
      </c>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3"/>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129" t="s">
        <v>29</v>
      </c>
      <c r="BA176" s="31"/>
      <c r="BB176" s="31"/>
      <c r="BC176" s="31"/>
      <c r="BD176" s="31"/>
      <c r="BE176" s="133"/>
      <c r="BF176" s="133"/>
      <c r="BG176" s="133"/>
      <c r="BH176" s="133"/>
    </row>
    <row r="177" spans="1:60" ht="25.5" hidden="1" customHeight="1" x14ac:dyDescent="0.15">
      <c r="A177" s="50"/>
      <c r="B177" s="31"/>
      <c r="C177" s="204"/>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6"/>
      <c r="AD177" s="31"/>
      <c r="AE177" s="37" t="s">
        <v>30</v>
      </c>
      <c r="AF177" s="31"/>
      <c r="AG177" s="31"/>
      <c r="AH177" s="31"/>
      <c r="AI177" s="31"/>
      <c r="AJ177" s="31"/>
      <c r="AK177" s="31"/>
      <c r="AL177" s="31"/>
      <c r="AM177" s="31"/>
      <c r="AN177" s="31"/>
      <c r="AO177" s="31"/>
      <c r="AP177" s="31"/>
      <c r="AQ177" s="31"/>
      <c r="AR177" s="31"/>
      <c r="AS177" s="31"/>
      <c r="AT177" s="31"/>
      <c r="AU177" s="31"/>
      <c r="AV177" s="31"/>
      <c r="AW177" s="31" t="s">
        <v>31</v>
      </c>
      <c r="AX177" s="31"/>
      <c r="AY177" s="31"/>
      <c r="AZ177" s="31" t="s">
        <v>32</v>
      </c>
      <c r="BA177" s="64"/>
      <c r="BB177" s="31"/>
      <c r="BC177" s="31"/>
      <c r="BD177" s="31"/>
      <c r="BE177" s="133"/>
      <c r="BF177" s="133"/>
      <c r="BG177" s="133"/>
      <c r="BH177" s="133"/>
    </row>
    <row r="178" spans="1:60" s="48" customFormat="1" ht="25.5" hidden="1" customHeight="1" x14ac:dyDescent="0.15">
      <c r="A178" s="50"/>
      <c r="B178" s="31"/>
      <c r="C178" s="204"/>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6"/>
      <c r="AC178" s="1"/>
      <c r="AD178" s="31"/>
      <c r="AE178" s="154" t="s">
        <v>33</v>
      </c>
      <c r="AF178" s="155"/>
      <c r="AG178" s="155"/>
      <c r="AH178" s="155"/>
      <c r="AI178" s="155"/>
      <c r="AJ178" s="155"/>
      <c r="AK178" s="156"/>
      <c r="AL178" s="207">
        <f>IF(AZ168=0,0,ROUNDUP(AW178/AZ168,3))</f>
        <v>0</v>
      </c>
      <c r="AM178" s="208"/>
      <c r="AN178" s="208"/>
      <c r="AO178" s="208"/>
      <c r="AP178" s="208"/>
      <c r="AQ178" s="209"/>
      <c r="AR178" s="31"/>
      <c r="AS178" s="31"/>
      <c r="AT178" s="31"/>
      <c r="AU178" s="47"/>
      <c r="AV178" s="177" t="s">
        <v>34</v>
      </c>
      <c r="AW178" s="213">
        <f>IF(AW168-AW173&gt;0,IF(AW168-AW173&gt;AZ168,AZ168,AW168-AW173),0)</f>
        <v>0</v>
      </c>
      <c r="AX178" s="214" t="s">
        <v>35</v>
      </c>
      <c r="AY178" s="214"/>
      <c r="AZ178" s="64"/>
      <c r="BA178" s="64"/>
      <c r="BB178" s="47"/>
      <c r="BC178" s="47"/>
      <c r="BD178" s="47"/>
      <c r="BE178" s="134"/>
      <c r="BF178" s="134"/>
      <c r="BG178" s="134"/>
      <c r="BH178" s="134"/>
    </row>
    <row r="179" spans="1:60" ht="35.25" hidden="1" customHeight="1" x14ac:dyDescent="0.15">
      <c r="A179" s="50"/>
      <c r="B179" s="31"/>
      <c r="C179" s="204"/>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6"/>
      <c r="AD179" s="31"/>
      <c r="AE179" s="157"/>
      <c r="AF179" s="158"/>
      <c r="AG179" s="158"/>
      <c r="AH179" s="158"/>
      <c r="AI179" s="158"/>
      <c r="AJ179" s="158"/>
      <c r="AK179" s="159"/>
      <c r="AL179" s="210"/>
      <c r="AM179" s="211"/>
      <c r="AN179" s="211"/>
      <c r="AO179" s="211"/>
      <c r="AP179" s="211"/>
      <c r="AQ179" s="212"/>
      <c r="AR179" s="31"/>
      <c r="AS179" s="31"/>
      <c r="AT179" s="31"/>
      <c r="AU179" s="177"/>
      <c r="AV179" s="177"/>
      <c r="AW179" s="213"/>
      <c r="AX179" s="214"/>
      <c r="AY179" s="214"/>
      <c r="AZ179" s="31"/>
      <c r="BA179" s="31"/>
      <c r="BB179" s="31"/>
      <c r="BC179" s="31"/>
      <c r="BD179" s="31"/>
      <c r="BE179" s="133"/>
      <c r="BF179" s="133"/>
      <c r="BG179" s="133"/>
      <c r="BH179" s="133"/>
    </row>
    <row r="180" spans="1:60" ht="25.5" hidden="1" customHeight="1" x14ac:dyDescent="0.15">
      <c r="A180" s="50"/>
      <c r="B180" s="31"/>
      <c r="C180" s="204"/>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6"/>
      <c r="AD180" s="31"/>
      <c r="AE180" s="31"/>
      <c r="AF180" s="31"/>
      <c r="AG180" s="31"/>
      <c r="AH180" s="31"/>
      <c r="AI180" s="31"/>
      <c r="AJ180" s="31"/>
      <c r="AK180" s="44" t="s">
        <v>18</v>
      </c>
      <c r="AL180" s="31"/>
      <c r="AM180" s="40"/>
      <c r="AN180" s="40"/>
      <c r="AO180" s="40"/>
      <c r="AP180" s="31"/>
      <c r="AQ180" s="31"/>
      <c r="AR180" s="31"/>
      <c r="AS180" s="31"/>
      <c r="AT180" s="31"/>
      <c r="AU180" s="177"/>
      <c r="AV180" s="31"/>
      <c r="AW180" s="31"/>
      <c r="AX180" s="31"/>
      <c r="AY180" s="31"/>
      <c r="AZ180" s="31"/>
      <c r="BA180" s="31"/>
      <c r="BB180" s="31"/>
      <c r="BC180" s="31"/>
      <c r="BD180" s="31"/>
      <c r="BE180" s="133"/>
      <c r="BF180" s="133"/>
      <c r="BG180" s="133"/>
      <c r="BH180" s="133"/>
    </row>
    <row r="181" spans="1:60" ht="25.5" hidden="1" customHeight="1" x14ac:dyDescent="0.15">
      <c r="A181" s="50"/>
      <c r="B181" s="31"/>
      <c r="C181" s="197" t="s">
        <v>132</v>
      </c>
      <c r="D181" s="198"/>
      <c r="E181" s="199" t="s">
        <v>133</v>
      </c>
      <c r="F181" s="199"/>
      <c r="G181" s="199"/>
      <c r="H181" s="199"/>
      <c r="I181" s="199"/>
      <c r="J181" s="199"/>
      <c r="K181" s="199"/>
      <c r="L181" s="199"/>
      <c r="M181" s="199"/>
      <c r="N181" s="199"/>
      <c r="O181" s="199"/>
      <c r="P181" s="199"/>
      <c r="Q181" s="199"/>
      <c r="R181" s="199"/>
      <c r="S181" s="199"/>
      <c r="T181" s="199"/>
      <c r="U181" s="199"/>
      <c r="V181" s="199"/>
      <c r="W181" s="199"/>
      <c r="X181" s="199"/>
      <c r="Y181" s="199"/>
      <c r="Z181" s="199"/>
      <c r="AA181" s="199"/>
      <c r="AB181" s="200"/>
      <c r="AD181" s="31"/>
      <c r="AE181" s="31"/>
      <c r="AF181" s="31"/>
      <c r="AG181" s="31"/>
      <c r="AJ181" s="31"/>
      <c r="AK181" s="52" t="s">
        <v>36</v>
      </c>
      <c r="AL181" s="31"/>
      <c r="AM181" s="40"/>
      <c r="AN181" s="40"/>
      <c r="AO181" s="40"/>
      <c r="AP181" s="31"/>
      <c r="AQ181" s="31"/>
      <c r="AR181" s="31"/>
      <c r="AS181" s="31"/>
      <c r="AT181" s="31"/>
      <c r="AU181" s="31"/>
      <c r="AV181" s="31"/>
      <c r="AW181" s="31"/>
      <c r="AX181" s="31"/>
      <c r="AY181" s="31"/>
      <c r="AZ181" s="31"/>
      <c r="BA181" s="31"/>
      <c r="BB181" s="31"/>
      <c r="BC181" s="31"/>
      <c r="BD181" s="31"/>
      <c r="BE181" s="133"/>
      <c r="BF181" s="133"/>
      <c r="BG181" s="133"/>
      <c r="BH181" s="133"/>
    </row>
    <row r="182" spans="1:60" ht="17.25" hidden="1" customHeight="1" x14ac:dyDescent="0.15">
      <c r="A182" s="53"/>
      <c r="B182" s="54"/>
      <c r="C182" s="54"/>
      <c r="D182" s="54"/>
      <c r="E182" s="54"/>
      <c r="F182" s="55"/>
      <c r="G182" s="54"/>
      <c r="H182" s="54"/>
      <c r="I182" s="54"/>
      <c r="J182" s="54"/>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7"/>
      <c r="AL182" s="56"/>
      <c r="AM182" s="58"/>
      <c r="AN182" s="58"/>
      <c r="AO182" s="58"/>
      <c r="AP182" s="56"/>
      <c r="AQ182" s="56"/>
      <c r="AR182" s="56"/>
      <c r="AS182" s="56"/>
      <c r="AT182" s="31"/>
      <c r="AU182" s="31"/>
      <c r="AV182" s="31"/>
      <c r="AW182" s="31"/>
      <c r="AX182" s="31"/>
      <c r="AY182" s="31"/>
      <c r="AZ182" s="31"/>
      <c r="BA182" s="31"/>
      <c r="BB182" s="31"/>
      <c r="BC182" s="31"/>
      <c r="BD182" s="31"/>
      <c r="BE182" s="31"/>
      <c r="BF182" s="31"/>
    </row>
    <row r="183" spans="1:60" ht="25.5" hidden="1" customHeight="1" x14ac:dyDescent="0.15">
      <c r="A183" s="148" t="s">
        <v>47</v>
      </c>
      <c r="B183" s="149"/>
      <c r="C183" s="149"/>
      <c r="D183" s="149"/>
      <c r="E183" s="149"/>
      <c r="F183" s="149"/>
      <c r="G183" s="149"/>
      <c r="H183" s="149"/>
      <c r="I183" s="150"/>
      <c r="J183" s="30"/>
      <c r="K183" s="59" t="s">
        <v>38</v>
      </c>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30"/>
      <c r="AP183" s="30"/>
      <c r="AQ183" s="30"/>
      <c r="AR183" s="30"/>
      <c r="AS183" s="30"/>
      <c r="AT183" s="30"/>
      <c r="AU183" s="31"/>
      <c r="AV183" s="31" t="s">
        <v>4</v>
      </c>
      <c r="AW183" s="40"/>
      <c r="AX183" s="40"/>
      <c r="AY183" s="40"/>
      <c r="AZ183" s="40"/>
      <c r="BA183" s="31"/>
      <c r="BB183" s="40"/>
      <c r="BC183" s="40"/>
      <c r="BD183" s="40"/>
      <c r="BE183" s="40"/>
      <c r="BF183" s="40"/>
      <c r="BG183" s="9"/>
    </row>
    <row r="184" spans="1:60" ht="17.25" hidden="1" customHeight="1" x14ac:dyDescent="0.15">
      <c r="A184" s="151"/>
      <c r="B184" s="152"/>
      <c r="C184" s="152"/>
      <c r="D184" s="152"/>
      <c r="E184" s="152"/>
      <c r="F184" s="152"/>
      <c r="G184" s="152"/>
      <c r="H184" s="152"/>
      <c r="I184" s="153"/>
      <c r="J184" s="32"/>
      <c r="K184" s="32"/>
      <c r="L184" s="32"/>
      <c r="M184" s="32"/>
      <c r="N184" s="32"/>
      <c r="O184" s="32"/>
      <c r="P184" s="32"/>
      <c r="Q184" s="32"/>
      <c r="R184" s="32"/>
      <c r="S184" s="32"/>
      <c r="T184" s="32"/>
      <c r="U184" s="32"/>
      <c r="V184" s="32"/>
      <c r="W184" s="32"/>
      <c r="X184" s="33"/>
      <c r="Y184" s="33"/>
      <c r="Z184" s="33"/>
      <c r="AA184" s="33"/>
      <c r="AB184" s="33"/>
      <c r="AC184" s="33"/>
      <c r="AD184" s="33"/>
      <c r="AE184" s="34"/>
      <c r="AF184" s="33"/>
      <c r="AG184" s="33"/>
      <c r="AH184" s="33"/>
      <c r="AI184" s="33"/>
      <c r="AJ184" s="33"/>
      <c r="AK184" s="33"/>
      <c r="AL184" s="33"/>
      <c r="AM184" s="33"/>
      <c r="AN184" s="33"/>
      <c r="AO184" s="33"/>
      <c r="AP184" s="35"/>
      <c r="AQ184" s="35"/>
      <c r="AR184" s="35"/>
      <c r="AS184" s="35"/>
      <c r="AT184" s="31"/>
      <c r="AU184" s="31"/>
      <c r="AV184" s="31"/>
      <c r="AW184" s="31"/>
      <c r="AX184" s="31"/>
      <c r="AY184" s="31"/>
      <c r="AZ184" s="31"/>
      <c r="BA184" s="31"/>
      <c r="BB184" s="31"/>
      <c r="BC184" s="31"/>
      <c r="BD184" s="31"/>
      <c r="BE184" s="31"/>
      <c r="BF184" s="31"/>
      <c r="BG184" s="31"/>
    </row>
    <row r="185" spans="1:60" ht="28.5" hidden="1" customHeight="1" x14ac:dyDescent="0.15">
      <c r="A185" s="36"/>
      <c r="B185" s="37" t="s">
        <v>5</v>
      </c>
      <c r="C185" s="38"/>
      <c r="D185" s="38"/>
      <c r="E185" s="38"/>
      <c r="F185" s="31"/>
      <c r="G185" s="39"/>
      <c r="H185" s="31"/>
      <c r="I185" s="39"/>
      <c r="J185" s="39"/>
      <c r="K185" s="39"/>
      <c r="L185" s="39"/>
      <c r="M185" s="39"/>
      <c r="N185" s="39"/>
      <c r="O185" s="39"/>
      <c r="P185" s="39"/>
      <c r="Q185" s="39"/>
      <c r="R185" s="39"/>
      <c r="S185" s="39"/>
      <c r="T185" s="39"/>
      <c r="U185" s="39"/>
      <c r="V185" s="39"/>
      <c r="W185" s="39"/>
      <c r="X185" s="39"/>
      <c r="Y185" s="39"/>
      <c r="Z185" s="39"/>
      <c r="AA185" s="131"/>
      <c r="AB185" s="40"/>
      <c r="AC185" s="40"/>
      <c r="AD185" s="40"/>
      <c r="AE185" s="37" t="s">
        <v>6</v>
      </c>
      <c r="AF185" s="40"/>
      <c r="AG185" s="40"/>
      <c r="AH185" s="40"/>
      <c r="AI185" s="40"/>
      <c r="AJ185" s="40"/>
      <c r="AK185" s="40"/>
      <c r="AL185" s="40"/>
      <c r="AM185" s="40"/>
      <c r="AN185" s="40"/>
      <c r="AO185" s="40"/>
      <c r="AP185" s="40"/>
      <c r="AQ185" s="40"/>
      <c r="AR185" s="40"/>
      <c r="AS185" s="40"/>
      <c r="AT185" s="40"/>
      <c r="AU185" s="31"/>
      <c r="AV185" s="31"/>
      <c r="AW185" s="31" t="s">
        <v>7</v>
      </c>
      <c r="AX185" s="31"/>
      <c r="AY185" s="31"/>
      <c r="AZ185" s="31" t="s">
        <v>8</v>
      </c>
      <c r="BA185" s="31"/>
      <c r="BB185" s="31"/>
      <c r="BC185" s="31"/>
      <c r="BD185" s="31"/>
      <c r="BE185" s="133"/>
      <c r="BF185" s="133"/>
      <c r="BG185" s="133"/>
      <c r="BH185" s="133"/>
    </row>
    <row r="186" spans="1:60" ht="25.5" hidden="1" customHeight="1" x14ac:dyDescent="0.15">
      <c r="A186" s="36"/>
      <c r="B186" s="154" t="s">
        <v>135</v>
      </c>
      <c r="C186" s="155"/>
      <c r="D186" s="155"/>
      <c r="E186" s="156"/>
      <c r="F186" s="160" t="s">
        <v>9</v>
      </c>
      <c r="G186" s="160"/>
      <c r="H186" s="217"/>
      <c r="I186" s="217"/>
      <c r="J186" s="163" t="s">
        <v>10</v>
      </c>
      <c r="K186" s="163"/>
      <c r="L186" s="217"/>
      <c r="M186" s="217"/>
      <c r="N186" s="163" t="s">
        <v>11</v>
      </c>
      <c r="O186" s="165"/>
      <c r="P186" s="167" t="s">
        <v>12</v>
      </c>
      <c r="Q186" s="165"/>
      <c r="R186" s="186" t="s">
        <v>13</v>
      </c>
      <c r="S186" s="186"/>
      <c r="T186" s="217"/>
      <c r="U186" s="217"/>
      <c r="V186" s="163" t="s">
        <v>10</v>
      </c>
      <c r="W186" s="163"/>
      <c r="X186" s="217"/>
      <c r="Y186" s="217"/>
      <c r="Z186" s="163" t="s">
        <v>11</v>
      </c>
      <c r="AA186" s="165"/>
      <c r="AB186" s="31"/>
      <c r="AC186" s="31"/>
      <c r="AD186" s="31"/>
      <c r="AE186" s="154" t="s">
        <v>14</v>
      </c>
      <c r="AF186" s="188"/>
      <c r="AG186" s="188"/>
      <c r="AH186" s="188"/>
      <c r="AI186" s="189"/>
      <c r="AJ186" s="182">
        <f>ROUNDDOWN(AZ186/60,0)</f>
        <v>0</v>
      </c>
      <c r="AK186" s="182"/>
      <c r="AL186" s="184" t="s">
        <v>15</v>
      </c>
      <c r="AM186" s="184"/>
      <c r="AN186" s="182">
        <f>AZ186-AJ186*60</f>
        <v>0</v>
      </c>
      <c r="AO186" s="182"/>
      <c r="AP186" s="163" t="s">
        <v>11</v>
      </c>
      <c r="AQ186" s="165"/>
      <c r="AR186" s="40"/>
      <c r="AS186" s="31"/>
      <c r="AT186" s="31"/>
      <c r="AU186" s="177"/>
      <c r="AV186" s="177" t="s">
        <v>16</v>
      </c>
      <c r="AW186" s="176">
        <f>T186*60+X186</f>
        <v>0</v>
      </c>
      <c r="AX186" s="31"/>
      <c r="AY186" s="177" t="s">
        <v>17</v>
      </c>
      <c r="AZ186" s="176">
        <f>(T186*60+X186)-(H186*60+L186)</f>
        <v>0</v>
      </c>
      <c r="BA186" s="31"/>
      <c r="BB186" s="31"/>
      <c r="BC186" s="31"/>
      <c r="BD186" s="31"/>
      <c r="BE186" s="133"/>
      <c r="BF186" s="133"/>
      <c r="BG186" s="133"/>
      <c r="BH186" s="133"/>
    </row>
    <row r="187" spans="1:60" ht="35.25" hidden="1" customHeight="1" x14ac:dyDescent="0.15">
      <c r="A187" s="36"/>
      <c r="B187" s="157"/>
      <c r="C187" s="158"/>
      <c r="D187" s="158"/>
      <c r="E187" s="159"/>
      <c r="F187" s="160"/>
      <c r="G187" s="160"/>
      <c r="H187" s="218"/>
      <c r="I187" s="218"/>
      <c r="J187" s="164"/>
      <c r="K187" s="164"/>
      <c r="L187" s="218"/>
      <c r="M187" s="218"/>
      <c r="N187" s="164"/>
      <c r="O187" s="166"/>
      <c r="P187" s="168"/>
      <c r="Q187" s="166"/>
      <c r="R187" s="187"/>
      <c r="S187" s="187"/>
      <c r="T187" s="218"/>
      <c r="U187" s="218"/>
      <c r="V187" s="164"/>
      <c r="W187" s="164"/>
      <c r="X187" s="218"/>
      <c r="Y187" s="218"/>
      <c r="Z187" s="164"/>
      <c r="AA187" s="166"/>
      <c r="AB187" s="31"/>
      <c r="AC187" s="31"/>
      <c r="AD187" s="31"/>
      <c r="AE187" s="190"/>
      <c r="AF187" s="191"/>
      <c r="AG187" s="191"/>
      <c r="AH187" s="191"/>
      <c r="AI187" s="192"/>
      <c r="AJ187" s="183"/>
      <c r="AK187" s="183"/>
      <c r="AL187" s="185"/>
      <c r="AM187" s="185"/>
      <c r="AN187" s="183"/>
      <c r="AO187" s="183"/>
      <c r="AP187" s="164"/>
      <c r="AQ187" s="166"/>
      <c r="AR187" s="40"/>
      <c r="AS187" s="31"/>
      <c r="AT187" s="31"/>
      <c r="AU187" s="177"/>
      <c r="AV187" s="177"/>
      <c r="AW187" s="176"/>
      <c r="AX187" s="31"/>
      <c r="AY187" s="177"/>
      <c r="AZ187" s="176"/>
      <c r="BA187" s="31"/>
      <c r="BB187" s="31"/>
      <c r="BC187" s="31"/>
      <c r="BD187" s="31"/>
      <c r="BE187" s="133"/>
      <c r="BF187" s="133"/>
      <c r="BG187" s="133"/>
      <c r="BH187" s="133"/>
    </row>
    <row r="188" spans="1:60" ht="17.25" hidden="1" customHeight="1" x14ac:dyDescent="0.15">
      <c r="A188" s="36"/>
      <c r="B188" s="41"/>
      <c r="C188" s="41"/>
      <c r="D188" s="41"/>
      <c r="E188" s="41"/>
      <c r="F188" s="42"/>
      <c r="G188" s="42"/>
      <c r="H188" s="130"/>
      <c r="I188" s="42"/>
      <c r="J188" s="42"/>
      <c r="K188" s="42"/>
      <c r="L188" s="42"/>
      <c r="M188" s="42"/>
      <c r="N188" s="42"/>
      <c r="O188" s="42"/>
      <c r="P188" s="42"/>
      <c r="Q188" s="42"/>
      <c r="R188" s="42"/>
      <c r="S188" s="42"/>
      <c r="T188" s="42"/>
      <c r="U188" s="42"/>
      <c r="V188" s="42"/>
      <c r="W188" s="42"/>
      <c r="X188" s="40"/>
      <c r="Y188" s="40"/>
      <c r="Z188" s="39"/>
      <c r="AA188" s="131"/>
      <c r="AB188" s="40"/>
      <c r="AC188" s="40"/>
      <c r="AD188" s="40"/>
      <c r="AE188" s="40"/>
      <c r="AF188" s="40"/>
      <c r="AG188" s="40"/>
      <c r="AH188" s="40"/>
      <c r="AI188" s="40"/>
      <c r="AJ188" s="122" t="s">
        <v>18</v>
      </c>
      <c r="AK188" s="121"/>
      <c r="AL188" s="121"/>
      <c r="AM188" s="121"/>
      <c r="AN188" s="121"/>
      <c r="AO188" s="121"/>
      <c r="AP188" s="40"/>
      <c r="AQ188" s="40"/>
      <c r="AR188" s="40"/>
      <c r="AS188" s="31"/>
      <c r="AT188" s="31"/>
      <c r="AU188" s="31"/>
      <c r="AV188" s="31"/>
      <c r="AW188" s="31"/>
      <c r="AX188" s="31"/>
      <c r="AY188" s="31"/>
      <c r="AZ188" s="31"/>
      <c r="BA188" s="31"/>
      <c r="BB188" s="31"/>
      <c r="BC188" s="31"/>
      <c r="BD188" s="31"/>
      <c r="BE188" s="133"/>
      <c r="BF188" s="133"/>
      <c r="BG188" s="133"/>
      <c r="BH188" s="133"/>
    </row>
    <row r="189" spans="1:60" s="31" customFormat="1" ht="25.5" hidden="1" customHeight="1" x14ac:dyDescent="0.15">
      <c r="A189" s="36"/>
      <c r="B189" s="37"/>
      <c r="C189" s="38"/>
      <c r="D189" s="38"/>
      <c r="E189" s="38"/>
      <c r="F189" s="39"/>
      <c r="G189" s="39"/>
      <c r="H189" s="39"/>
      <c r="I189" s="39"/>
      <c r="J189" s="39"/>
      <c r="K189" s="39"/>
      <c r="L189" s="39"/>
      <c r="M189" s="39"/>
      <c r="N189" s="39"/>
      <c r="O189" s="39"/>
      <c r="P189" s="39"/>
      <c r="Q189" s="39"/>
      <c r="R189" s="39"/>
      <c r="S189" s="39"/>
      <c r="T189" s="39"/>
      <c r="U189" s="39"/>
      <c r="V189" s="39"/>
      <c r="W189" s="131"/>
      <c r="X189" s="40"/>
      <c r="Y189" s="40"/>
      <c r="Z189" s="39"/>
      <c r="AA189" s="131"/>
      <c r="AB189" s="40"/>
      <c r="AC189" s="40"/>
      <c r="AD189" s="40"/>
      <c r="AE189" s="40"/>
      <c r="AF189" s="40"/>
      <c r="AG189" s="40"/>
      <c r="AH189" s="40"/>
      <c r="AI189" s="40"/>
      <c r="AJ189" s="121"/>
      <c r="AK189" s="121"/>
      <c r="AL189" s="121"/>
      <c r="AM189" s="121"/>
      <c r="AN189" s="121"/>
      <c r="AO189" s="121"/>
      <c r="AP189" s="40"/>
      <c r="AQ189" s="40"/>
      <c r="AR189" s="40"/>
      <c r="AW189" s="47" t="s">
        <v>19</v>
      </c>
      <c r="AZ189" s="31" t="s">
        <v>20</v>
      </c>
      <c r="BC189" s="31" t="s">
        <v>130</v>
      </c>
      <c r="BE189" s="133"/>
      <c r="BF189" s="133"/>
      <c r="BG189" s="133"/>
      <c r="BH189" s="133"/>
    </row>
    <row r="190" spans="1:60" s="48" customFormat="1" ht="25.5" hidden="1" customHeight="1" x14ac:dyDescent="0.15">
      <c r="A190" s="45"/>
      <c r="B190" s="46" t="s">
        <v>129</v>
      </c>
      <c r="C190" s="46"/>
      <c r="D190" s="46"/>
      <c r="E190" s="46"/>
      <c r="F190" s="46"/>
      <c r="G190" s="46"/>
      <c r="H190" s="46"/>
      <c r="I190" s="46"/>
      <c r="J190" s="46"/>
      <c r="K190" s="46"/>
      <c r="L190" s="46"/>
      <c r="M190" s="46"/>
      <c r="N190" s="46"/>
      <c r="O190" s="47"/>
      <c r="P190" s="46"/>
      <c r="Q190" s="46"/>
      <c r="R190" s="46"/>
      <c r="S190" s="46"/>
      <c r="T190" s="46"/>
      <c r="U190" s="12"/>
      <c r="V190" s="46"/>
      <c r="W190" s="46"/>
      <c r="X190" s="40"/>
      <c r="Y190" s="40"/>
      <c r="Z190" s="39"/>
      <c r="AA190" s="131"/>
      <c r="AB190" s="40"/>
      <c r="AC190" s="40"/>
      <c r="AD190" s="40"/>
      <c r="AE190" s="37" t="s">
        <v>21</v>
      </c>
      <c r="AF190" s="47"/>
      <c r="AG190" s="42"/>
      <c r="AH190" s="42"/>
      <c r="AI190" s="42"/>
      <c r="AJ190" s="123"/>
      <c r="AK190" s="123"/>
      <c r="AL190" s="123"/>
      <c r="AM190" s="123"/>
      <c r="AN190" s="121"/>
      <c r="AO190" s="121"/>
      <c r="AP190" s="40"/>
      <c r="AQ190" s="31"/>
      <c r="AR190" s="40"/>
      <c r="AS190" s="31"/>
      <c r="AT190" s="31"/>
      <c r="AU190" s="47"/>
      <c r="AV190" s="47"/>
      <c r="AW190" s="47" t="s">
        <v>22</v>
      </c>
      <c r="AX190" s="47"/>
      <c r="AY190" s="47"/>
      <c r="AZ190" s="31" t="s">
        <v>23</v>
      </c>
      <c r="BA190" s="47"/>
      <c r="BB190" s="31"/>
      <c r="BC190" s="31" t="s">
        <v>131</v>
      </c>
      <c r="BD190" s="47"/>
      <c r="BE190" s="133"/>
      <c r="BF190" s="134"/>
      <c r="BG190" s="134"/>
      <c r="BH190" s="134"/>
    </row>
    <row r="191" spans="1:60" ht="25.5" hidden="1" customHeight="1" x14ac:dyDescent="0.15">
      <c r="A191" s="36"/>
      <c r="B191" s="154" t="s">
        <v>135</v>
      </c>
      <c r="C191" s="155"/>
      <c r="D191" s="155"/>
      <c r="E191" s="156"/>
      <c r="F191" s="160" t="s">
        <v>9</v>
      </c>
      <c r="G191" s="160"/>
      <c r="H191" s="217"/>
      <c r="I191" s="217"/>
      <c r="J191" s="163" t="s">
        <v>10</v>
      </c>
      <c r="K191" s="163"/>
      <c r="L191" s="217"/>
      <c r="M191" s="217"/>
      <c r="N191" s="163" t="s">
        <v>11</v>
      </c>
      <c r="O191" s="165"/>
      <c r="P191" s="167" t="s">
        <v>12</v>
      </c>
      <c r="Q191" s="165"/>
      <c r="R191" s="186" t="s">
        <v>13</v>
      </c>
      <c r="S191" s="186"/>
      <c r="T191" s="219"/>
      <c r="U191" s="217"/>
      <c r="V191" s="163" t="s">
        <v>10</v>
      </c>
      <c r="W191" s="163"/>
      <c r="X191" s="217"/>
      <c r="Y191" s="217"/>
      <c r="Z191" s="163" t="s">
        <v>11</v>
      </c>
      <c r="AA191" s="165"/>
      <c r="AB191" s="40"/>
      <c r="AC191" s="40"/>
      <c r="AD191" s="40"/>
      <c r="AE191" s="196" t="s">
        <v>24</v>
      </c>
      <c r="AF191" s="163"/>
      <c r="AG191" s="163"/>
      <c r="AH191" s="163"/>
      <c r="AI191" s="165"/>
      <c r="AJ191" s="194">
        <f>ROUNDDOWN(AW196/60,0)</f>
        <v>0</v>
      </c>
      <c r="AK191" s="182"/>
      <c r="AL191" s="163" t="s">
        <v>10</v>
      </c>
      <c r="AM191" s="163"/>
      <c r="AN191" s="182">
        <f>AW196-AJ191*60</f>
        <v>0</v>
      </c>
      <c r="AO191" s="182"/>
      <c r="AP191" s="163" t="s">
        <v>11</v>
      </c>
      <c r="AQ191" s="165"/>
      <c r="AR191" s="40"/>
      <c r="AS191" s="49"/>
      <c r="AT191" s="49"/>
      <c r="AU191" s="31"/>
      <c r="AV191" s="177" t="s">
        <v>25</v>
      </c>
      <c r="AW191" s="176">
        <f>IF(AZ191&lt;=BC191,BC191,AW186)</f>
        <v>1200</v>
      </c>
      <c r="AX191" s="193"/>
      <c r="AY191" s="177" t="s">
        <v>26</v>
      </c>
      <c r="AZ191" s="176">
        <f>T191*60+X191</f>
        <v>0</v>
      </c>
      <c r="BA191" s="193"/>
      <c r="BB191" s="177" t="s">
        <v>27</v>
      </c>
      <c r="BC191" s="176">
        <f>IF(C199="☑",21*60,20*60)</f>
        <v>1200</v>
      </c>
      <c r="BD191" s="31"/>
      <c r="BE191" s="133"/>
      <c r="BF191" s="133"/>
      <c r="BG191" s="133"/>
      <c r="BH191" s="133"/>
    </row>
    <row r="192" spans="1:60" ht="35.25" hidden="1" customHeight="1" x14ac:dyDescent="0.15">
      <c r="A192" s="36"/>
      <c r="B192" s="157"/>
      <c r="C192" s="158"/>
      <c r="D192" s="158"/>
      <c r="E192" s="159"/>
      <c r="F192" s="160"/>
      <c r="G192" s="160"/>
      <c r="H192" s="218"/>
      <c r="I192" s="218"/>
      <c r="J192" s="164"/>
      <c r="K192" s="164"/>
      <c r="L192" s="218"/>
      <c r="M192" s="218"/>
      <c r="N192" s="164"/>
      <c r="O192" s="166"/>
      <c r="P192" s="168"/>
      <c r="Q192" s="166"/>
      <c r="R192" s="187"/>
      <c r="S192" s="187"/>
      <c r="T192" s="220"/>
      <c r="U192" s="218"/>
      <c r="V192" s="164"/>
      <c r="W192" s="164"/>
      <c r="X192" s="218"/>
      <c r="Y192" s="218"/>
      <c r="Z192" s="164"/>
      <c r="AA192" s="166"/>
      <c r="AB192" s="31"/>
      <c r="AC192" s="31"/>
      <c r="AD192" s="31"/>
      <c r="AE192" s="168"/>
      <c r="AF192" s="164"/>
      <c r="AG192" s="164"/>
      <c r="AH192" s="164"/>
      <c r="AI192" s="166"/>
      <c r="AJ192" s="195"/>
      <c r="AK192" s="183"/>
      <c r="AL192" s="164"/>
      <c r="AM192" s="164"/>
      <c r="AN192" s="183"/>
      <c r="AO192" s="183"/>
      <c r="AP192" s="164"/>
      <c r="AQ192" s="166"/>
      <c r="AR192" s="40"/>
      <c r="AS192" s="49"/>
      <c r="AT192" s="49"/>
      <c r="AU192" s="31"/>
      <c r="AV192" s="177"/>
      <c r="AW192" s="176"/>
      <c r="AX192" s="193"/>
      <c r="AY192" s="177"/>
      <c r="AZ192" s="176"/>
      <c r="BA192" s="193"/>
      <c r="BB192" s="177"/>
      <c r="BC192" s="176"/>
      <c r="BD192" s="31"/>
      <c r="BE192" s="133"/>
      <c r="BF192" s="133"/>
      <c r="BG192" s="133"/>
      <c r="BH192" s="133"/>
    </row>
    <row r="193" spans="1:60" ht="17.25" hidden="1" customHeight="1" x14ac:dyDescent="0.15">
      <c r="A193" s="50"/>
      <c r="B193" s="41"/>
      <c r="C193" s="41"/>
      <c r="D193" s="41"/>
      <c r="E193" s="41"/>
      <c r="F193" s="31"/>
      <c r="G193" s="41"/>
      <c r="H193" s="130"/>
      <c r="I193" s="41"/>
      <c r="J193" s="41"/>
      <c r="K193" s="41"/>
      <c r="L193" s="41"/>
      <c r="M193" s="41"/>
      <c r="N193" s="41"/>
      <c r="O193" s="41"/>
      <c r="P193" s="51"/>
      <c r="Q193" s="41"/>
      <c r="R193" s="41"/>
      <c r="S193" s="41"/>
      <c r="T193" s="41"/>
      <c r="U193" s="41"/>
      <c r="V193" s="41"/>
      <c r="W193" s="41"/>
      <c r="X193" s="40"/>
      <c r="Y193" s="40"/>
      <c r="Z193" s="39"/>
      <c r="AA193" s="31"/>
      <c r="AB193" s="31"/>
      <c r="AC193" s="31"/>
      <c r="AD193" s="31"/>
      <c r="AE193" s="31"/>
      <c r="AF193" s="31"/>
      <c r="AG193" s="31"/>
      <c r="AH193" s="31"/>
      <c r="AI193" s="31"/>
      <c r="AJ193" s="44" t="s">
        <v>18</v>
      </c>
      <c r="AK193" s="31"/>
      <c r="AL193" s="31"/>
      <c r="AM193" s="31"/>
      <c r="AN193" s="31"/>
      <c r="AO193" s="31"/>
      <c r="AP193" s="31"/>
      <c r="AQ193" s="31"/>
      <c r="AR193" s="31"/>
      <c r="AS193" s="31"/>
      <c r="AT193" s="31"/>
      <c r="AU193" s="31"/>
      <c r="AV193" s="31"/>
      <c r="AW193" s="31"/>
      <c r="AX193" s="31"/>
      <c r="AY193" s="31"/>
      <c r="AZ193" s="63" t="s">
        <v>28</v>
      </c>
      <c r="BA193" s="31"/>
      <c r="BB193" s="31"/>
      <c r="BC193" s="31"/>
      <c r="BD193" s="31"/>
      <c r="BE193" s="133"/>
      <c r="BF193" s="133"/>
      <c r="BG193" s="133"/>
      <c r="BH193" s="133"/>
    </row>
    <row r="194" spans="1:60" ht="25.5" hidden="1" customHeight="1" x14ac:dyDescent="0.2">
      <c r="A194" s="50"/>
      <c r="B194" s="31"/>
      <c r="C194" s="201" t="s">
        <v>134</v>
      </c>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3"/>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129" t="s">
        <v>29</v>
      </c>
      <c r="BA194" s="31"/>
      <c r="BB194" s="31"/>
      <c r="BC194" s="31"/>
      <c r="BD194" s="31"/>
      <c r="BE194" s="133"/>
      <c r="BF194" s="133"/>
      <c r="BG194" s="133"/>
      <c r="BH194" s="133"/>
    </row>
    <row r="195" spans="1:60" ht="25.5" hidden="1" customHeight="1" x14ac:dyDescent="0.15">
      <c r="A195" s="50"/>
      <c r="B195" s="31"/>
      <c r="C195" s="204"/>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6"/>
      <c r="AD195" s="31"/>
      <c r="AE195" s="37" t="s">
        <v>30</v>
      </c>
      <c r="AF195" s="31"/>
      <c r="AG195" s="31"/>
      <c r="AH195" s="31"/>
      <c r="AI195" s="31"/>
      <c r="AJ195" s="31"/>
      <c r="AK195" s="31"/>
      <c r="AL195" s="31"/>
      <c r="AM195" s="31"/>
      <c r="AN195" s="31"/>
      <c r="AO195" s="31"/>
      <c r="AP195" s="31"/>
      <c r="AQ195" s="31"/>
      <c r="AR195" s="31"/>
      <c r="AS195" s="31"/>
      <c r="AT195" s="31"/>
      <c r="AU195" s="31"/>
      <c r="AV195" s="31"/>
      <c r="AW195" s="31" t="s">
        <v>31</v>
      </c>
      <c r="AX195" s="31"/>
      <c r="AY195" s="31"/>
      <c r="AZ195" s="31" t="s">
        <v>32</v>
      </c>
      <c r="BA195" s="64"/>
      <c r="BB195" s="31"/>
      <c r="BC195" s="31"/>
      <c r="BD195" s="31"/>
      <c r="BE195" s="133"/>
      <c r="BF195" s="133"/>
      <c r="BG195" s="133"/>
      <c r="BH195" s="133"/>
    </row>
    <row r="196" spans="1:60" s="48" customFormat="1" ht="25.5" hidden="1" customHeight="1" x14ac:dyDescent="0.15">
      <c r="A196" s="50"/>
      <c r="B196" s="31"/>
      <c r="C196" s="204"/>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c r="AB196" s="206"/>
      <c r="AC196" s="1"/>
      <c r="AD196" s="31"/>
      <c r="AE196" s="154" t="s">
        <v>33</v>
      </c>
      <c r="AF196" s="155"/>
      <c r="AG196" s="155"/>
      <c r="AH196" s="155"/>
      <c r="AI196" s="155"/>
      <c r="AJ196" s="155"/>
      <c r="AK196" s="156"/>
      <c r="AL196" s="207">
        <f>IF(AZ186=0,0,ROUNDUP(AW196/AZ186,3))</f>
        <v>0</v>
      </c>
      <c r="AM196" s="208"/>
      <c r="AN196" s="208"/>
      <c r="AO196" s="208"/>
      <c r="AP196" s="208"/>
      <c r="AQ196" s="209"/>
      <c r="AR196" s="31"/>
      <c r="AS196" s="31"/>
      <c r="AT196" s="31"/>
      <c r="AU196" s="47"/>
      <c r="AV196" s="177" t="s">
        <v>34</v>
      </c>
      <c r="AW196" s="213">
        <f>IF(AW186-AW191&gt;0,IF(AW186-AW191&gt;AZ186,AZ186,AW186-AW191),0)</f>
        <v>0</v>
      </c>
      <c r="AX196" s="214" t="s">
        <v>35</v>
      </c>
      <c r="AY196" s="214"/>
      <c r="AZ196" s="64"/>
      <c r="BA196" s="64"/>
      <c r="BB196" s="47"/>
      <c r="BC196" s="47"/>
      <c r="BD196" s="47"/>
      <c r="BE196" s="134"/>
      <c r="BF196" s="134"/>
      <c r="BG196" s="134"/>
      <c r="BH196" s="134"/>
    </row>
    <row r="197" spans="1:60" ht="35.25" hidden="1" customHeight="1" x14ac:dyDescent="0.15">
      <c r="A197" s="50"/>
      <c r="B197" s="31"/>
      <c r="C197" s="204"/>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c r="AB197" s="206"/>
      <c r="AD197" s="31"/>
      <c r="AE197" s="157"/>
      <c r="AF197" s="158"/>
      <c r="AG197" s="158"/>
      <c r="AH197" s="158"/>
      <c r="AI197" s="158"/>
      <c r="AJ197" s="158"/>
      <c r="AK197" s="159"/>
      <c r="AL197" s="210"/>
      <c r="AM197" s="211"/>
      <c r="AN197" s="211"/>
      <c r="AO197" s="211"/>
      <c r="AP197" s="211"/>
      <c r="AQ197" s="212"/>
      <c r="AR197" s="31"/>
      <c r="AS197" s="31"/>
      <c r="AT197" s="31"/>
      <c r="AU197" s="177"/>
      <c r="AV197" s="177"/>
      <c r="AW197" s="213"/>
      <c r="AX197" s="214"/>
      <c r="AY197" s="214"/>
      <c r="AZ197" s="31"/>
      <c r="BA197" s="31"/>
      <c r="BB197" s="31"/>
      <c r="BC197" s="31"/>
      <c r="BD197" s="31"/>
      <c r="BE197" s="133"/>
      <c r="BF197" s="133"/>
      <c r="BG197" s="133"/>
      <c r="BH197" s="133"/>
    </row>
    <row r="198" spans="1:60" ht="25.5" hidden="1" customHeight="1" x14ac:dyDescent="0.15">
      <c r="A198" s="50"/>
      <c r="B198" s="31"/>
      <c r="C198" s="204"/>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6"/>
      <c r="AD198" s="31"/>
      <c r="AE198" s="31"/>
      <c r="AF198" s="31"/>
      <c r="AG198" s="31"/>
      <c r="AH198" s="31"/>
      <c r="AI198" s="31"/>
      <c r="AJ198" s="31"/>
      <c r="AK198" s="44" t="s">
        <v>18</v>
      </c>
      <c r="AL198" s="31"/>
      <c r="AM198" s="40"/>
      <c r="AN198" s="40"/>
      <c r="AO198" s="40"/>
      <c r="AP198" s="31"/>
      <c r="AQ198" s="31"/>
      <c r="AR198" s="31"/>
      <c r="AS198" s="31"/>
      <c r="AT198" s="31"/>
      <c r="AU198" s="177"/>
      <c r="AV198" s="31"/>
      <c r="AW198" s="31"/>
      <c r="AX198" s="31"/>
      <c r="AY198" s="31"/>
      <c r="AZ198" s="31"/>
      <c r="BA198" s="31"/>
      <c r="BB198" s="31"/>
      <c r="BC198" s="31"/>
      <c r="BD198" s="31"/>
      <c r="BE198" s="133"/>
      <c r="BF198" s="133"/>
      <c r="BG198" s="133"/>
      <c r="BH198" s="133"/>
    </row>
    <row r="199" spans="1:60" ht="25.5" hidden="1" customHeight="1" x14ac:dyDescent="0.15">
      <c r="A199" s="50"/>
      <c r="B199" s="31"/>
      <c r="C199" s="197" t="s">
        <v>132</v>
      </c>
      <c r="D199" s="198"/>
      <c r="E199" s="199" t="s">
        <v>133</v>
      </c>
      <c r="F199" s="199"/>
      <c r="G199" s="199"/>
      <c r="H199" s="199"/>
      <c r="I199" s="199"/>
      <c r="J199" s="199"/>
      <c r="K199" s="199"/>
      <c r="L199" s="199"/>
      <c r="M199" s="199"/>
      <c r="N199" s="199"/>
      <c r="O199" s="199"/>
      <c r="P199" s="199"/>
      <c r="Q199" s="199"/>
      <c r="R199" s="199"/>
      <c r="S199" s="199"/>
      <c r="T199" s="199"/>
      <c r="U199" s="199"/>
      <c r="V199" s="199"/>
      <c r="W199" s="199"/>
      <c r="X199" s="199"/>
      <c r="Y199" s="199"/>
      <c r="Z199" s="199"/>
      <c r="AA199" s="199"/>
      <c r="AB199" s="200"/>
      <c r="AD199" s="31"/>
      <c r="AE199" s="31"/>
      <c r="AF199" s="31"/>
      <c r="AG199" s="31"/>
      <c r="AJ199" s="31"/>
      <c r="AK199" s="52" t="s">
        <v>36</v>
      </c>
      <c r="AL199" s="31"/>
      <c r="AM199" s="40"/>
      <c r="AN199" s="40"/>
      <c r="AO199" s="40"/>
      <c r="AP199" s="31"/>
      <c r="AQ199" s="31"/>
      <c r="AR199" s="31"/>
      <c r="AS199" s="31"/>
      <c r="AT199" s="31"/>
      <c r="AU199" s="31"/>
      <c r="AV199" s="31"/>
      <c r="AW199" s="31"/>
      <c r="AX199" s="31"/>
      <c r="AY199" s="31"/>
      <c r="AZ199" s="31"/>
      <c r="BA199" s="31"/>
      <c r="BB199" s="31"/>
      <c r="BC199" s="31"/>
      <c r="BD199" s="31"/>
      <c r="BE199" s="133"/>
      <c r="BF199" s="133"/>
      <c r="BG199" s="133"/>
      <c r="BH199" s="133"/>
    </row>
    <row r="200" spans="1:60" ht="54" customHeight="1" x14ac:dyDescent="0.15">
      <c r="A200" s="53"/>
      <c r="B200" s="246" t="s">
        <v>48</v>
      </c>
      <c r="C200" s="246"/>
      <c r="D200" s="246"/>
      <c r="E200" s="246"/>
      <c r="F200" s="246"/>
      <c r="G200" s="246"/>
      <c r="H200" s="246"/>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56"/>
      <c r="AR200" s="56"/>
      <c r="AS200" s="56"/>
      <c r="AT200" s="31"/>
      <c r="AU200" s="31"/>
      <c r="AV200" s="31"/>
      <c r="AW200" s="31"/>
      <c r="AX200" s="31"/>
      <c r="AY200" s="31"/>
      <c r="AZ200" s="31"/>
      <c r="BA200" s="31"/>
      <c r="BB200" s="31"/>
      <c r="BC200" s="31"/>
      <c r="BD200" s="31"/>
      <c r="BE200" s="31"/>
      <c r="BF200" s="31"/>
    </row>
    <row r="201" spans="1:60" s="9" customFormat="1" ht="28.5" customHeight="1" x14ac:dyDescent="0.15">
      <c r="A201" s="4" t="s">
        <v>114</v>
      </c>
      <c r="B201" s="5"/>
      <c r="C201" s="5"/>
      <c r="D201" s="6"/>
      <c r="E201" s="5"/>
      <c r="F201" s="5"/>
      <c r="G201" s="5"/>
      <c r="H201" s="5"/>
      <c r="I201" s="5"/>
      <c r="J201" s="5"/>
      <c r="K201" s="5"/>
      <c r="L201" s="65"/>
      <c r="M201" s="5"/>
      <c r="N201" s="5"/>
      <c r="O201" s="5"/>
      <c r="P201" s="5"/>
      <c r="Q201" s="5"/>
      <c r="R201" s="5"/>
      <c r="S201" s="5"/>
      <c r="T201" s="5"/>
      <c r="U201" s="5"/>
      <c r="V201" s="5"/>
      <c r="W201" s="5"/>
      <c r="X201" s="5"/>
      <c r="Y201" s="5"/>
      <c r="Z201" s="5"/>
      <c r="AA201" s="5"/>
      <c r="AB201" s="5"/>
      <c r="AC201" s="5"/>
      <c r="AD201" s="5"/>
      <c r="AE201" s="66"/>
      <c r="AF201" s="66"/>
      <c r="AG201" s="66"/>
      <c r="AH201" s="66"/>
      <c r="AI201" s="66"/>
      <c r="AJ201" s="66"/>
      <c r="AK201" s="5"/>
      <c r="AL201" s="66"/>
      <c r="AM201" s="5"/>
      <c r="AN201" s="5"/>
      <c r="AO201" s="5"/>
      <c r="AP201" s="66"/>
      <c r="AQ201" s="66"/>
      <c r="AR201" s="66"/>
      <c r="AS201" s="1"/>
      <c r="AT201" s="31"/>
      <c r="AU201" s="40"/>
      <c r="AV201" s="40"/>
      <c r="AW201" s="40"/>
      <c r="AX201" s="40"/>
      <c r="AY201" s="40"/>
      <c r="AZ201" s="40"/>
      <c r="BA201" s="40"/>
      <c r="BB201" s="40"/>
      <c r="BC201" s="40"/>
      <c r="BD201" s="40"/>
      <c r="BE201" s="40"/>
      <c r="BF201" s="40"/>
    </row>
    <row r="202" spans="1:60" ht="33" customHeight="1" x14ac:dyDescent="0.15">
      <c r="A202" s="67"/>
      <c r="B202" s="67"/>
      <c r="C202" s="67" t="s">
        <v>49</v>
      </c>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31"/>
      <c r="AV202" s="31"/>
      <c r="AW202" s="31"/>
      <c r="AX202" s="31"/>
      <c r="AY202" s="31"/>
    </row>
    <row r="203" spans="1:60" ht="18.75" customHeight="1" x14ac:dyDescent="0.15">
      <c r="C203" s="247" t="s">
        <v>50</v>
      </c>
      <c r="D203" s="248"/>
      <c r="E203" s="248"/>
      <c r="F203" s="248"/>
      <c r="G203" s="248"/>
      <c r="H203" s="248"/>
      <c r="I203" s="249"/>
      <c r="J203" s="247" t="s">
        <v>51</v>
      </c>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9"/>
      <c r="AG203" s="247" t="s">
        <v>52</v>
      </c>
      <c r="AH203" s="248"/>
      <c r="AI203" s="248"/>
      <c r="AJ203" s="248"/>
      <c r="AK203" s="248"/>
      <c r="AL203" s="248"/>
      <c r="AM203" s="248"/>
      <c r="AN203" s="248"/>
      <c r="AO203" s="249"/>
      <c r="AT203" s="31"/>
      <c r="AU203" s="31"/>
      <c r="AV203" s="31"/>
      <c r="AW203" s="31"/>
      <c r="AX203" s="31"/>
      <c r="AY203" s="31"/>
    </row>
    <row r="204" spans="1:60" x14ac:dyDescent="0.15">
      <c r="C204" s="250"/>
      <c r="D204" s="251"/>
      <c r="E204" s="251"/>
      <c r="F204" s="251"/>
      <c r="G204" s="251"/>
      <c r="H204" s="251"/>
      <c r="I204" s="252"/>
      <c r="J204" s="250"/>
      <c r="K204" s="251"/>
      <c r="L204" s="251"/>
      <c r="M204" s="251"/>
      <c r="N204" s="251"/>
      <c r="O204" s="251"/>
      <c r="P204" s="251"/>
      <c r="Q204" s="251"/>
      <c r="R204" s="251"/>
      <c r="S204" s="251"/>
      <c r="T204" s="251"/>
      <c r="U204" s="251"/>
      <c r="V204" s="251"/>
      <c r="W204" s="251"/>
      <c r="X204" s="251"/>
      <c r="Y204" s="251"/>
      <c r="Z204" s="251"/>
      <c r="AA204" s="251"/>
      <c r="AB204" s="251"/>
      <c r="AC204" s="251"/>
      <c r="AD204" s="251"/>
      <c r="AE204" s="251"/>
      <c r="AF204" s="252"/>
      <c r="AG204" s="250"/>
      <c r="AH204" s="251"/>
      <c r="AI204" s="251"/>
      <c r="AJ204" s="251"/>
      <c r="AK204" s="251"/>
      <c r="AL204" s="251"/>
      <c r="AM204" s="251"/>
      <c r="AN204" s="251"/>
      <c r="AO204" s="252"/>
      <c r="AT204" s="31"/>
      <c r="AU204" s="31"/>
      <c r="AV204" s="31"/>
      <c r="AW204" s="31"/>
      <c r="AX204" s="31"/>
      <c r="AY204" s="31"/>
    </row>
    <row r="205" spans="1:60" ht="18.75" customHeight="1" x14ac:dyDescent="0.15">
      <c r="C205" s="236" t="s">
        <v>53</v>
      </c>
      <c r="D205" s="237"/>
      <c r="E205" s="237"/>
      <c r="F205" s="237"/>
      <c r="G205" s="237"/>
      <c r="H205" s="237"/>
      <c r="I205" s="238"/>
      <c r="J205" s="68" t="s">
        <v>54</v>
      </c>
      <c r="K205" s="69" t="s">
        <v>55</v>
      </c>
      <c r="L205" s="69"/>
      <c r="M205" s="69"/>
      <c r="N205" s="3"/>
      <c r="O205" s="70" t="s">
        <v>56</v>
      </c>
      <c r="P205" s="245">
        <v>1000</v>
      </c>
      <c r="Q205" s="245"/>
      <c r="R205" s="245"/>
      <c r="S205" s="70" t="s">
        <v>57</v>
      </c>
      <c r="T205" s="71"/>
      <c r="U205" s="71" t="s">
        <v>58</v>
      </c>
      <c r="V205" s="245">
        <v>1000</v>
      </c>
      <c r="W205" s="245"/>
      <c r="X205" s="245"/>
      <c r="Y205" s="71" t="s">
        <v>59</v>
      </c>
      <c r="Z205" s="71"/>
      <c r="AA205" s="72" t="s">
        <v>60</v>
      </c>
      <c r="AB205" s="72"/>
      <c r="AC205" s="72"/>
      <c r="AD205" s="71"/>
      <c r="AE205" s="71"/>
      <c r="AF205" s="3"/>
      <c r="AG205" s="73"/>
      <c r="AH205" s="61"/>
      <c r="AI205" s="61"/>
      <c r="AJ205" s="61"/>
      <c r="AK205" s="61"/>
      <c r="AL205" s="61"/>
      <c r="AM205" s="61"/>
      <c r="AN205" s="61"/>
      <c r="AO205" s="62"/>
      <c r="AP205" s="15"/>
      <c r="AQ205" s="15"/>
      <c r="AR205" s="15"/>
      <c r="AS205" s="15"/>
      <c r="AT205" s="15"/>
      <c r="AU205" s="31"/>
      <c r="AV205" s="31"/>
      <c r="AW205" s="31"/>
      <c r="AX205" s="31"/>
      <c r="AY205" s="31"/>
    </row>
    <row r="206" spans="1:60" ht="18.75" customHeight="1" x14ac:dyDescent="0.15">
      <c r="C206" s="239"/>
      <c r="D206" s="240"/>
      <c r="E206" s="240"/>
      <c r="F206" s="240"/>
      <c r="G206" s="240"/>
      <c r="H206" s="240"/>
      <c r="I206" s="241"/>
      <c r="J206" s="74"/>
      <c r="K206" s="75"/>
      <c r="L206" s="76"/>
      <c r="M206" s="76"/>
      <c r="N206" s="76"/>
      <c r="O206" s="76"/>
      <c r="P206" s="76"/>
      <c r="Q206" s="76"/>
      <c r="R206" s="76"/>
      <c r="S206" s="76"/>
      <c r="T206" s="76"/>
      <c r="U206" s="76"/>
      <c r="V206" s="76"/>
      <c r="W206" s="76"/>
      <c r="X206" s="76"/>
      <c r="Y206" s="77"/>
      <c r="Z206" s="76"/>
      <c r="AA206" s="76"/>
      <c r="AB206" s="76"/>
      <c r="AC206" s="76"/>
      <c r="AD206" s="76"/>
      <c r="AE206" s="76"/>
      <c r="AF206" s="78" t="s">
        <v>61</v>
      </c>
      <c r="AG206" s="79"/>
      <c r="AH206" s="31"/>
      <c r="AI206" s="31"/>
      <c r="AJ206" s="31"/>
      <c r="AK206" s="31"/>
      <c r="AL206" s="31"/>
      <c r="AM206" s="31"/>
      <c r="AN206" s="31"/>
      <c r="AO206" s="60"/>
      <c r="AP206" s="15"/>
      <c r="AT206" s="31"/>
      <c r="AU206" s="31"/>
      <c r="AV206" s="31"/>
      <c r="AW206" s="31"/>
      <c r="AX206" s="31"/>
      <c r="AY206" s="31"/>
    </row>
    <row r="207" spans="1:60" x14ac:dyDescent="0.15">
      <c r="C207" s="239"/>
      <c r="D207" s="240"/>
      <c r="E207" s="240"/>
      <c r="F207" s="240"/>
      <c r="G207" s="240"/>
      <c r="H207" s="240"/>
      <c r="I207" s="241"/>
      <c r="J207" s="80"/>
      <c r="K207" s="231">
        <v>20</v>
      </c>
      <c r="L207" s="231"/>
      <c r="M207" s="81"/>
      <c r="N207" s="15"/>
      <c r="O207" s="82" t="s">
        <v>62</v>
      </c>
      <c r="P207" s="83" t="str">
        <f>AA205</f>
        <v>加算単位</v>
      </c>
      <c r="Q207" s="83"/>
      <c r="R207" s="83"/>
      <c r="S207" s="3"/>
      <c r="T207" s="76" t="s">
        <v>63</v>
      </c>
      <c r="U207" s="231">
        <v>20</v>
      </c>
      <c r="V207" s="231"/>
      <c r="W207" s="81"/>
      <c r="X207" s="15"/>
      <c r="Y207" s="82" t="s">
        <v>64</v>
      </c>
      <c r="Z207" s="232" t="s">
        <v>17</v>
      </c>
      <c r="AA207" s="232"/>
      <c r="AB207" s="232"/>
      <c r="AC207" s="15" t="s">
        <v>65</v>
      </c>
      <c r="AD207" s="76"/>
      <c r="AE207" s="76"/>
      <c r="AF207" s="84"/>
      <c r="AG207" s="79"/>
      <c r="AH207" s="31"/>
      <c r="AI207" s="31"/>
      <c r="AJ207" s="31"/>
      <c r="AK207" s="31"/>
      <c r="AL207" s="31"/>
      <c r="AM207" s="31"/>
      <c r="AN207" s="31"/>
      <c r="AO207" s="60"/>
      <c r="AP207" s="31"/>
      <c r="AQ207" s="31"/>
      <c r="AR207" s="31"/>
      <c r="AS207" s="31"/>
      <c r="AT207" s="31"/>
      <c r="AU207" s="31"/>
      <c r="AV207" s="31"/>
      <c r="AW207" s="31"/>
      <c r="AX207" s="31"/>
      <c r="AY207" s="31"/>
    </row>
    <row r="208" spans="1:60" x14ac:dyDescent="0.15">
      <c r="C208" s="242"/>
      <c r="D208" s="243"/>
      <c r="E208" s="243"/>
      <c r="F208" s="243"/>
      <c r="G208" s="243"/>
      <c r="H208" s="243"/>
      <c r="I208" s="244"/>
      <c r="J208" s="85"/>
      <c r="K208" s="86" t="s">
        <v>66</v>
      </c>
      <c r="L208" s="87"/>
      <c r="M208" s="87"/>
      <c r="N208" s="87"/>
      <c r="O208" s="76"/>
      <c r="P208" s="88"/>
      <c r="Q208" s="89"/>
      <c r="R208" s="89"/>
      <c r="S208" s="3"/>
      <c r="T208" s="89"/>
      <c r="U208" s="89"/>
      <c r="V208" s="89"/>
      <c r="W208" s="89"/>
      <c r="X208" s="89"/>
      <c r="Y208" s="89"/>
      <c r="Z208" s="88"/>
      <c r="AA208" s="90"/>
      <c r="AB208" s="90"/>
      <c r="AC208" s="87"/>
      <c r="AD208" s="87"/>
      <c r="AE208" s="87"/>
      <c r="AF208" s="91"/>
      <c r="AG208" s="79"/>
      <c r="AH208" s="31"/>
      <c r="AI208" s="31"/>
      <c r="AJ208" s="31"/>
      <c r="AK208" s="31"/>
      <c r="AL208" s="31"/>
      <c r="AM208" s="31"/>
      <c r="AN208" s="31"/>
      <c r="AO208" s="60"/>
      <c r="AP208" s="31"/>
      <c r="AQ208" s="31"/>
      <c r="AR208" s="31"/>
      <c r="AS208" s="31"/>
      <c r="AT208" s="31"/>
      <c r="AU208" s="31"/>
      <c r="AV208" s="31"/>
      <c r="AW208" s="31"/>
      <c r="AX208" s="31"/>
      <c r="AY208" s="31"/>
    </row>
    <row r="209" spans="3:51" ht="18.75" customHeight="1" x14ac:dyDescent="0.15">
      <c r="C209" s="221" t="s">
        <v>67</v>
      </c>
      <c r="D209" s="222"/>
      <c r="E209" s="222"/>
      <c r="F209" s="222"/>
      <c r="G209" s="222"/>
      <c r="H209" s="222"/>
      <c r="I209" s="223"/>
      <c r="J209" s="92"/>
      <c r="K209" s="71"/>
      <c r="L209" s="71"/>
      <c r="M209" s="71"/>
      <c r="N209" s="71"/>
      <c r="O209" s="93"/>
      <c r="P209" s="94"/>
      <c r="Q209" s="94"/>
      <c r="R209" s="94"/>
      <c r="S209" s="94"/>
      <c r="T209" s="94"/>
      <c r="U209" s="94"/>
      <c r="V209" s="94"/>
      <c r="W209" s="94"/>
      <c r="X209" s="93"/>
      <c r="Y209" s="95"/>
      <c r="Z209" s="95"/>
      <c r="AA209" s="71"/>
      <c r="AB209" s="71"/>
      <c r="AC209" s="71"/>
      <c r="AD209" s="71"/>
      <c r="AE209" s="71"/>
      <c r="AF209" s="96"/>
      <c r="AG209" s="227" t="s">
        <v>68</v>
      </c>
      <c r="AH209" s="228"/>
      <c r="AI209" s="228"/>
      <c r="AJ209" s="228"/>
      <c r="AK209" s="228"/>
      <c r="AL209" s="228"/>
      <c r="AM209" s="229" t="s">
        <v>65</v>
      </c>
      <c r="AN209" s="229"/>
      <c r="AO209" s="230"/>
      <c r="AP209" s="31"/>
      <c r="AQ209" s="31"/>
      <c r="AR209" s="31"/>
      <c r="AS209" s="31"/>
      <c r="AT209" s="31"/>
      <c r="AU209" s="31"/>
      <c r="AV209" s="31"/>
      <c r="AW209" s="31"/>
      <c r="AX209" s="31"/>
      <c r="AY209" s="31"/>
    </row>
    <row r="210" spans="3:51" ht="18.75" customHeight="1" x14ac:dyDescent="0.15">
      <c r="C210" s="224"/>
      <c r="D210" s="225"/>
      <c r="E210" s="225"/>
      <c r="F210" s="225"/>
      <c r="G210" s="225"/>
      <c r="H210" s="225"/>
      <c r="I210" s="226"/>
      <c r="J210" s="97" t="s">
        <v>69</v>
      </c>
      <c r="K210" s="15"/>
      <c r="L210" s="15"/>
      <c r="M210" s="43"/>
      <c r="N210" s="76"/>
      <c r="O210" s="76"/>
      <c r="P210" s="43"/>
      <c r="Q210" s="76" t="s">
        <v>63</v>
      </c>
      <c r="R210" s="231">
        <v>0.2</v>
      </c>
      <c r="S210" s="231"/>
      <c r="T210" s="231"/>
      <c r="U210" s="15"/>
      <c r="V210" s="15"/>
      <c r="W210" s="82" t="s">
        <v>64</v>
      </c>
      <c r="X210" s="232" t="s">
        <v>34</v>
      </c>
      <c r="Y210" s="232"/>
      <c r="Z210" s="232"/>
      <c r="AA210" s="15" t="s">
        <v>65</v>
      </c>
      <c r="AB210" s="15"/>
      <c r="AC210" s="15"/>
      <c r="AD210" s="76"/>
      <c r="AE210" s="76"/>
      <c r="AF210" s="84"/>
      <c r="AG210" s="227"/>
      <c r="AH210" s="228"/>
      <c r="AI210" s="228"/>
      <c r="AJ210" s="228"/>
      <c r="AK210" s="228"/>
      <c r="AL210" s="228"/>
      <c r="AM210" s="229"/>
      <c r="AN210" s="229"/>
      <c r="AO210" s="230"/>
      <c r="AP210" s="31"/>
      <c r="AQ210" s="31"/>
      <c r="AR210" s="31"/>
      <c r="AS210" s="31"/>
      <c r="AT210" s="31"/>
      <c r="AU210" s="31"/>
      <c r="AV210" s="31"/>
      <c r="AW210" s="31"/>
      <c r="AX210" s="31"/>
      <c r="AY210" s="31"/>
    </row>
    <row r="211" spans="3:51" ht="18.75" customHeight="1" x14ac:dyDescent="0.15">
      <c r="C211" s="224"/>
      <c r="D211" s="225"/>
      <c r="E211" s="225"/>
      <c r="F211" s="225"/>
      <c r="G211" s="225"/>
      <c r="H211" s="225"/>
      <c r="I211" s="226"/>
      <c r="J211" s="98"/>
      <c r="K211" s="43"/>
      <c r="L211" s="43"/>
      <c r="M211" s="43"/>
      <c r="N211" s="76"/>
      <c r="O211" s="76"/>
      <c r="P211" s="43"/>
      <c r="Q211" s="43"/>
      <c r="R211" s="15"/>
      <c r="S211" s="15"/>
      <c r="T211" s="15"/>
      <c r="U211" s="15"/>
      <c r="V211" s="15"/>
      <c r="W211" s="15"/>
      <c r="X211" s="75"/>
      <c r="Y211" s="15"/>
      <c r="Z211" s="76"/>
      <c r="AA211" s="15"/>
      <c r="AB211" s="15"/>
      <c r="AC211" s="15"/>
      <c r="AD211" s="15"/>
      <c r="AE211" s="76"/>
      <c r="AF211" s="84"/>
      <c r="AG211" s="227"/>
      <c r="AH211" s="228"/>
      <c r="AI211" s="228"/>
      <c r="AJ211" s="228"/>
      <c r="AK211" s="228"/>
      <c r="AL211" s="228"/>
      <c r="AM211" s="229"/>
      <c r="AN211" s="229"/>
      <c r="AO211" s="230"/>
      <c r="AP211" s="31"/>
      <c r="AQ211" s="31"/>
      <c r="AR211" s="31"/>
      <c r="AS211" s="31"/>
      <c r="AT211" s="31"/>
      <c r="AU211" s="31"/>
      <c r="AV211" s="31"/>
      <c r="AW211" s="31"/>
      <c r="AX211" s="31"/>
      <c r="AY211" s="31"/>
    </row>
    <row r="212" spans="3:51" ht="18.75" customHeight="1" x14ac:dyDescent="0.15">
      <c r="C212" s="233" t="s">
        <v>70</v>
      </c>
      <c r="D212" s="234"/>
      <c r="E212" s="234"/>
      <c r="F212" s="234"/>
      <c r="G212" s="234"/>
      <c r="H212" s="234"/>
      <c r="I212" s="235"/>
      <c r="J212" s="85"/>
      <c r="K212" s="99"/>
      <c r="L212" s="99"/>
      <c r="M212" s="99"/>
      <c r="N212" s="87"/>
      <c r="O212" s="87"/>
      <c r="P212" s="99"/>
      <c r="Q212" s="99"/>
      <c r="R212" s="100"/>
      <c r="S212" s="100"/>
      <c r="T212" s="100"/>
      <c r="U212" s="100"/>
      <c r="V212" s="100"/>
      <c r="W212" s="100"/>
      <c r="X212" s="100"/>
      <c r="Y212" s="100"/>
      <c r="Z212" s="90"/>
      <c r="AA212" s="100"/>
      <c r="AB212" s="100"/>
      <c r="AC212" s="100"/>
      <c r="AD212" s="100"/>
      <c r="AE212" s="87"/>
      <c r="AF212" s="91"/>
      <c r="AG212" s="227"/>
      <c r="AH212" s="228"/>
      <c r="AI212" s="228"/>
      <c r="AJ212" s="228"/>
      <c r="AK212" s="228"/>
      <c r="AL212" s="228"/>
      <c r="AM212" s="229"/>
      <c r="AN212" s="229"/>
      <c r="AO212" s="230"/>
      <c r="AP212" s="31"/>
      <c r="AQ212" s="31"/>
      <c r="AR212" s="31"/>
      <c r="AS212" s="31"/>
      <c r="AT212" s="31"/>
      <c r="AU212" s="31"/>
      <c r="AV212" s="31"/>
      <c r="AW212" s="31"/>
      <c r="AX212" s="31"/>
      <c r="AY212" s="31"/>
    </row>
    <row r="213" spans="3:51" x14ac:dyDescent="0.15">
      <c r="C213" s="221" t="s">
        <v>71</v>
      </c>
      <c r="D213" s="222"/>
      <c r="E213" s="222"/>
      <c r="F213" s="222"/>
      <c r="G213" s="222"/>
      <c r="H213" s="222"/>
      <c r="I213" s="223"/>
      <c r="J213" s="92"/>
      <c r="K213" s="70"/>
      <c r="L213" s="70"/>
      <c r="M213" s="70"/>
      <c r="N213" s="71"/>
      <c r="O213" s="71"/>
      <c r="P213" s="70"/>
      <c r="Q213" s="70"/>
      <c r="R213" s="101"/>
      <c r="S213" s="101"/>
      <c r="T213" s="101"/>
      <c r="U213" s="101"/>
      <c r="V213" s="101"/>
      <c r="W213" s="101"/>
      <c r="X213" s="101"/>
      <c r="Y213" s="101"/>
      <c r="Z213" s="95"/>
      <c r="AA213" s="101"/>
      <c r="AB213" s="101"/>
      <c r="AC213" s="101"/>
      <c r="AD213" s="101"/>
      <c r="AE213" s="71"/>
      <c r="AF213" s="96"/>
      <c r="AG213" s="79"/>
      <c r="AH213" s="75"/>
      <c r="AI213" s="31"/>
      <c r="AJ213" s="31"/>
      <c r="AK213" s="31"/>
      <c r="AL213" s="31"/>
      <c r="AM213" s="31"/>
      <c r="AN213" s="31"/>
      <c r="AO213" s="60"/>
      <c r="AP213" s="31"/>
      <c r="AQ213" s="31"/>
      <c r="AR213" s="31"/>
      <c r="AS213" s="31"/>
      <c r="AT213" s="31"/>
      <c r="AU213" s="31"/>
      <c r="AV213" s="31"/>
      <c r="AW213" s="31"/>
      <c r="AX213" s="31"/>
      <c r="AY213" s="31"/>
    </row>
    <row r="214" spans="3:51" x14ac:dyDescent="0.15">
      <c r="C214" s="224"/>
      <c r="D214" s="225"/>
      <c r="E214" s="225"/>
      <c r="F214" s="225"/>
      <c r="G214" s="225"/>
      <c r="H214" s="225"/>
      <c r="I214" s="226"/>
      <c r="J214" s="97" t="s">
        <v>72</v>
      </c>
      <c r="K214" s="15"/>
      <c r="L214" s="15"/>
      <c r="M214" s="43"/>
      <c r="N214" s="76"/>
      <c r="O214" s="76"/>
      <c r="P214" s="43"/>
      <c r="Q214" s="76" t="s">
        <v>63</v>
      </c>
      <c r="R214" s="231">
        <v>2</v>
      </c>
      <c r="S214" s="231"/>
      <c r="T214" s="231"/>
      <c r="U214" s="15"/>
      <c r="V214" s="15"/>
      <c r="W214" s="82" t="s">
        <v>64</v>
      </c>
      <c r="X214" s="232" t="s">
        <v>73</v>
      </c>
      <c r="Y214" s="232"/>
      <c r="Z214" s="232"/>
      <c r="AA214" s="15" t="s">
        <v>65</v>
      </c>
      <c r="AB214" s="15"/>
      <c r="AC214" s="15"/>
      <c r="AD214" s="76"/>
      <c r="AE214" s="76"/>
      <c r="AF214" s="84"/>
      <c r="AG214" s="271" t="s">
        <v>74</v>
      </c>
      <c r="AH214" s="272"/>
      <c r="AI214" s="272"/>
      <c r="AJ214" s="272"/>
      <c r="AK214" s="272"/>
      <c r="AL214" s="272"/>
      <c r="AM214" s="272"/>
      <c r="AN214" s="272"/>
      <c r="AO214" s="273"/>
      <c r="AP214" s="31"/>
      <c r="AQ214" s="31"/>
      <c r="AR214" s="31"/>
      <c r="AS214" s="31"/>
      <c r="AT214" s="31"/>
      <c r="AU214" s="31"/>
      <c r="AV214" s="31"/>
      <c r="AW214" s="31"/>
      <c r="AX214" s="31"/>
      <c r="AY214" s="31"/>
    </row>
    <row r="215" spans="3:51" x14ac:dyDescent="0.15">
      <c r="C215" s="224"/>
      <c r="D215" s="225"/>
      <c r="E215" s="225"/>
      <c r="F215" s="225"/>
      <c r="G215" s="225"/>
      <c r="H215" s="225"/>
      <c r="I215" s="226"/>
      <c r="J215" s="98"/>
      <c r="K215" s="43"/>
      <c r="L215" s="43"/>
      <c r="M215" s="43"/>
      <c r="N215" s="76"/>
      <c r="O215" s="76"/>
      <c r="P215" s="43"/>
      <c r="Q215" s="43"/>
      <c r="R215" s="15"/>
      <c r="S215" s="15"/>
      <c r="T215" s="15"/>
      <c r="U215" s="15"/>
      <c r="V215" s="15"/>
      <c r="W215" s="15"/>
      <c r="X215" s="75"/>
      <c r="Y215" s="15"/>
      <c r="Z215" s="76"/>
      <c r="AA215" s="15"/>
      <c r="AB215" s="15"/>
      <c r="AC215" s="15"/>
      <c r="AD215" s="15"/>
      <c r="AE215" s="76"/>
      <c r="AF215" s="84"/>
      <c r="AG215" s="271"/>
      <c r="AH215" s="272"/>
      <c r="AI215" s="272"/>
      <c r="AJ215" s="272"/>
      <c r="AK215" s="272"/>
      <c r="AL215" s="272"/>
      <c r="AM215" s="272"/>
      <c r="AN215" s="272"/>
      <c r="AO215" s="273"/>
      <c r="AP215" s="31"/>
      <c r="AQ215" s="31"/>
      <c r="AR215" s="31"/>
      <c r="AS215" s="31"/>
      <c r="AT215" s="31"/>
      <c r="AU215" s="31"/>
      <c r="AV215" s="31"/>
      <c r="AW215" s="31"/>
      <c r="AX215" s="31"/>
      <c r="AY215" s="31"/>
    </row>
    <row r="216" spans="3:51" x14ac:dyDescent="0.15">
      <c r="C216" s="233"/>
      <c r="D216" s="234"/>
      <c r="E216" s="234"/>
      <c r="F216" s="234"/>
      <c r="G216" s="234"/>
      <c r="H216" s="234"/>
      <c r="I216" s="235"/>
      <c r="J216" s="102"/>
      <c r="K216" s="87"/>
      <c r="L216" s="87"/>
      <c r="M216" s="87"/>
      <c r="N216" s="87"/>
      <c r="O216" s="87"/>
      <c r="P216" s="87"/>
      <c r="Q216" s="87"/>
      <c r="R216" s="87"/>
      <c r="S216" s="87"/>
      <c r="T216" s="87"/>
      <c r="U216" s="87"/>
      <c r="V216" s="87"/>
      <c r="W216" s="87"/>
      <c r="X216" s="87"/>
      <c r="Y216" s="87"/>
      <c r="Z216" s="87"/>
      <c r="AA216" s="87"/>
      <c r="AB216" s="87"/>
      <c r="AC216" s="87"/>
      <c r="AD216" s="87"/>
      <c r="AE216" s="87"/>
      <c r="AF216" s="91"/>
      <c r="AG216" s="274"/>
      <c r="AH216" s="275"/>
      <c r="AI216" s="275"/>
      <c r="AJ216" s="275"/>
      <c r="AK216" s="275"/>
      <c r="AL216" s="275"/>
      <c r="AM216" s="275"/>
      <c r="AN216" s="275"/>
      <c r="AO216" s="276"/>
      <c r="AP216" s="31"/>
      <c r="AQ216" s="31"/>
      <c r="AR216" s="31"/>
      <c r="AS216" s="31"/>
      <c r="AT216" s="31"/>
      <c r="AU216" s="31"/>
      <c r="AV216" s="31"/>
      <c r="AW216" s="31"/>
      <c r="AX216" s="31"/>
      <c r="AY216" s="31"/>
    </row>
    <row r="217" spans="3:51" x14ac:dyDescent="0.15">
      <c r="AG217" s="63"/>
      <c r="AH217" s="63"/>
      <c r="AI217" s="63"/>
      <c r="AJ217" s="63"/>
      <c r="AK217" s="63"/>
      <c r="AL217" s="63"/>
      <c r="AM217" s="63"/>
      <c r="AN217" s="63"/>
      <c r="AO217" s="63"/>
      <c r="AT217" s="31"/>
      <c r="AU217" s="31"/>
      <c r="AV217" s="31"/>
      <c r="AW217" s="31"/>
      <c r="AX217" s="31"/>
      <c r="AY217" s="31"/>
    </row>
    <row r="218" spans="3:51" x14ac:dyDescent="0.15">
      <c r="C218" s="1" t="s">
        <v>75</v>
      </c>
      <c r="AG218" s="63"/>
      <c r="AH218" s="63"/>
      <c r="AI218" s="63"/>
      <c r="AJ218" s="63"/>
      <c r="AK218" s="63"/>
      <c r="AL218" s="63"/>
      <c r="AM218" s="63"/>
      <c r="AN218" s="63"/>
      <c r="AO218" s="63"/>
      <c r="AT218" s="31"/>
      <c r="AU218" s="31"/>
      <c r="AV218" s="31"/>
      <c r="AW218" s="31"/>
      <c r="AX218" s="31"/>
      <c r="AY218" s="31"/>
    </row>
    <row r="219" spans="3:51" ht="37.5" customHeight="1" x14ac:dyDescent="0.15">
      <c r="C219" s="277" t="s">
        <v>121</v>
      </c>
      <c r="D219" s="277"/>
      <c r="E219" s="277"/>
      <c r="F219" s="277"/>
      <c r="G219" s="277"/>
      <c r="H219" s="278" t="s">
        <v>122</v>
      </c>
      <c r="I219" s="248"/>
      <c r="J219" s="248"/>
      <c r="K219" s="248"/>
      <c r="L219" s="248"/>
      <c r="M219" s="462"/>
      <c r="N219" s="462"/>
      <c r="O219" s="462"/>
      <c r="P219" s="462"/>
      <c r="Q219" s="462"/>
      <c r="R219" s="462"/>
      <c r="S219" s="462"/>
      <c r="T219" s="222" t="s">
        <v>76</v>
      </c>
      <c r="U219" s="222"/>
      <c r="V219" s="222"/>
      <c r="W219" s="279" t="s">
        <v>77</v>
      </c>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1"/>
      <c r="AT219" s="31"/>
      <c r="AU219" s="31"/>
      <c r="AV219" s="31"/>
      <c r="AW219" s="31"/>
      <c r="AX219" s="31"/>
      <c r="AY219" s="31"/>
    </row>
    <row r="220" spans="3:51" ht="61.5" customHeight="1" x14ac:dyDescent="0.15">
      <c r="C220" s="277"/>
      <c r="D220" s="277"/>
      <c r="E220" s="277"/>
      <c r="F220" s="277"/>
      <c r="G220" s="277"/>
      <c r="H220" s="251"/>
      <c r="I220" s="251"/>
      <c r="J220" s="251"/>
      <c r="K220" s="251"/>
      <c r="L220" s="251"/>
      <c r="M220" s="463"/>
      <c r="N220" s="463"/>
      <c r="O220" s="463"/>
      <c r="P220" s="463"/>
      <c r="Q220" s="463"/>
      <c r="R220" s="463"/>
      <c r="S220" s="463"/>
      <c r="T220" s="234"/>
      <c r="U220" s="234"/>
      <c r="V220" s="234"/>
      <c r="W220" s="282"/>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4"/>
      <c r="AT220" s="31"/>
      <c r="AU220" s="31"/>
      <c r="AV220" s="64"/>
      <c r="AW220" s="31"/>
      <c r="AX220" s="31"/>
      <c r="AY220" s="31"/>
    </row>
    <row r="221" spans="3:51" x14ac:dyDescent="0.15">
      <c r="AG221" s="63"/>
      <c r="AH221" s="63"/>
      <c r="AI221" s="63"/>
      <c r="AJ221" s="63"/>
      <c r="AK221" s="63"/>
      <c r="AL221" s="63"/>
      <c r="AM221" s="63"/>
      <c r="AN221" s="63"/>
      <c r="AO221" s="63"/>
      <c r="AT221" s="31"/>
      <c r="AU221" s="31"/>
      <c r="AV221" s="31"/>
      <c r="AW221" s="31"/>
      <c r="AX221" s="31"/>
      <c r="AY221" s="31"/>
    </row>
    <row r="222" spans="3:51" ht="37.5" customHeight="1" x14ac:dyDescent="0.15">
      <c r="C222" s="253" t="s">
        <v>120</v>
      </c>
      <c r="D222" s="253"/>
      <c r="E222" s="253"/>
      <c r="F222" s="253"/>
      <c r="G222" s="254" t="s">
        <v>78</v>
      </c>
      <c r="H222" s="254"/>
      <c r="I222" s="254"/>
      <c r="J222" s="254"/>
      <c r="K222" s="254"/>
      <c r="L222" s="254"/>
      <c r="M222" s="462"/>
      <c r="N222" s="462"/>
      <c r="O222" s="462"/>
      <c r="P222" s="462"/>
      <c r="Q222" s="462"/>
      <c r="R222" s="462"/>
      <c r="S222" s="462"/>
      <c r="T222" s="222" t="s">
        <v>79</v>
      </c>
      <c r="U222" s="222"/>
      <c r="V222" s="222"/>
      <c r="W222" s="258" t="s">
        <v>80</v>
      </c>
      <c r="X222" s="259"/>
      <c r="Y222" s="259"/>
      <c r="Z222" s="259"/>
      <c r="AA222" s="259"/>
      <c r="AB222" s="259"/>
      <c r="AC222" s="259"/>
      <c r="AD222" s="259"/>
      <c r="AE222" s="259"/>
      <c r="AF222" s="259"/>
      <c r="AG222" s="259"/>
      <c r="AH222" s="259"/>
      <c r="AI222" s="259"/>
      <c r="AJ222" s="259"/>
      <c r="AK222" s="259"/>
      <c r="AL222" s="259"/>
      <c r="AM222" s="259"/>
      <c r="AN222" s="259"/>
      <c r="AO222" s="259"/>
      <c r="AP222" s="259"/>
      <c r="AQ222" s="259"/>
      <c r="AR222" s="260"/>
      <c r="AT222" s="31"/>
      <c r="AU222" s="31"/>
      <c r="AV222" s="31"/>
      <c r="AW222" s="31"/>
      <c r="AX222" s="31"/>
      <c r="AY222" s="31"/>
    </row>
    <row r="223" spans="3:51" ht="18.75" customHeight="1" x14ac:dyDescent="0.15">
      <c r="C223" s="253"/>
      <c r="D223" s="253"/>
      <c r="E223" s="253"/>
      <c r="F223" s="253"/>
      <c r="G223" s="255"/>
      <c r="H223" s="255"/>
      <c r="I223" s="255"/>
      <c r="J223" s="255"/>
      <c r="K223" s="255"/>
      <c r="L223" s="255"/>
      <c r="M223" s="463"/>
      <c r="N223" s="463"/>
      <c r="O223" s="463"/>
      <c r="P223" s="463"/>
      <c r="Q223" s="463"/>
      <c r="R223" s="463"/>
      <c r="S223" s="463"/>
      <c r="T223" s="234"/>
      <c r="U223" s="234"/>
      <c r="V223" s="234"/>
      <c r="W223" s="261"/>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3"/>
      <c r="AT223" s="31"/>
      <c r="AU223" s="31"/>
      <c r="AV223" s="64"/>
      <c r="AW223" s="31"/>
      <c r="AX223" s="31"/>
      <c r="AY223" s="31"/>
    </row>
    <row r="224" spans="3:51" ht="37.5" customHeight="1" x14ac:dyDescent="0.15">
      <c r="C224" s="253"/>
      <c r="D224" s="253"/>
      <c r="E224" s="253"/>
      <c r="F224" s="253"/>
      <c r="G224" s="63"/>
      <c r="H224" s="267" t="s">
        <v>81</v>
      </c>
      <c r="I224" s="268"/>
      <c r="J224" s="268"/>
      <c r="K224" s="268"/>
      <c r="L224" s="268"/>
      <c r="M224" s="462"/>
      <c r="N224" s="462"/>
      <c r="O224" s="462"/>
      <c r="P224" s="462"/>
      <c r="Q224" s="462"/>
      <c r="R224" s="462"/>
      <c r="S224" s="462"/>
      <c r="T224" s="222" t="s">
        <v>79</v>
      </c>
      <c r="U224" s="222"/>
      <c r="V224" s="222"/>
      <c r="W224" s="261"/>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3"/>
      <c r="AT224" s="31"/>
      <c r="AU224" s="31"/>
      <c r="AV224" s="31"/>
      <c r="AW224" s="31"/>
      <c r="AX224" s="31"/>
      <c r="AY224" s="31"/>
    </row>
    <row r="225" spans="1:53" ht="18.75" customHeight="1" x14ac:dyDescent="0.15">
      <c r="C225" s="253"/>
      <c r="D225" s="253"/>
      <c r="E225" s="253"/>
      <c r="F225" s="253"/>
      <c r="G225" s="104"/>
      <c r="H225" s="269"/>
      <c r="I225" s="270"/>
      <c r="J225" s="270"/>
      <c r="K225" s="270"/>
      <c r="L225" s="270"/>
      <c r="M225" s="463"/>
      <c r="N225" s="463"/>
      <c r="O225" s="463"/>
      <c r="P225" s="463"/>
      <c r="Q225" s="463"/>
      <c r="R225" s="463"/>
      <c r="S225" s="463"/>
      <c r="T225" s="234"/>
      <c r="U225" s="234"/>
      <c r="V225" s="234"/>
      <c r="W225" s="264"/>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6"/>
      <c r="AT225" s="31"/>
      <c r="AU225" s="31"/>
      <c r="AV225" s="31"/>
      <c r="AW225" s="31"/>
      <c r="AX225" s="31"/>
      <c r="AY225" s="31"/>
    </row>
    <row r="226" spans="1:53" x14ac:dyDescent="0.15">
      <c r="AG226" s="63"/>
      <c r="AH226" s="63"/>
      <c r="AI226" s="63"/>
      <c r="AJ226" s="63"/>
      <c r="AK226" s="63"/>
      <c r="AL226" s="63"/>
      <c r="AM226" s="63"/>
      <c r="AN226" s="63"/>
      <c r="AO226" s="63"/>
      <c r="AT226" s="31"/>
      <c r="AU226" s="31"/>
      <c r="AV226" s="31"/>
      <c r="AW226" s="31"/>
      <c r="AX226" s="31"/>
      <c r="AY226" s="31"/>
    </row>
    <row r="227" spans="1:53" ht="33" customHeight="1" x14ac:dyDescent="0.15">
      <c r="A227" s="67"/>
      <c r="B227" s="67"/>
      <c r="C227" s="67" t="s">
        <v>82</v>
      </c>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31"/>
      <c r="AV227" s="31"/>
      <c r="AW227" s="31"/>
      <c r="AX227" s="31"/>
      <c r="AY227" s="31"/>
    </row>
    <row r="228" spans="1:53" ht="24.95" customHeight="1" x14ac:dyDescent="0.15">
      <c r="C228" s="1" t="s">
        <v>83</v>
      </c>
      <c r="D228" s="105" t="s">
        <v>84</v>
      </c>
      <c r="AT228" s="31"/>
      <c r="AU228" s="31"/>
      <c r="AV228" s="31"/>
      <c r="AW228" s="31"/>
      <c r="AX228" s="31"/>
      <c r="AY228" s="31"/>
    </row>
    <row r="229" spans="1:53" s="106" customFormat="1" ht="25.5" customHeight="1" x14ac:dyDescent="0.15">
      <c r="B229" s="107"/>
      <c r="C229" s="108" t="s">
        <v>83</v>
      </c>
      <c r="D229" s="314" t="s">
        <v>124</v>
      </c>
      <c r="E229" s="314"/>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4"/>
      <c r="AB229" s="314"/>
      <c r="AC229" s="314"/>
      <c r="AD229" s="314"/>
      <c r="AE229" s="314"/>
      <c r="AF229" s="314"/>
      <c r="AG229" s="314"/>
      <c r="AH229" s="314"/>
      <c r="AI229" s="314"/>
      <c r="AJ229" s="314"/>
      <c r="AK229" s="314"/>
      <c r="AL229" s="314"/>
      <c r="AM229" s="314"/>
      <c r="AN229" s="314"/>
      <c r="AO229" s="314"/>
      <c r="AP229" s="314"/>
      <c r="AQ229" s="314"/>
      <c r="AR229" s="314"/>
      <c r="AS229" s="107"/>
      <c r="AT229" s="110"/>
      <c r="AU229" s="111"/>
      <c r="AV229" s="111"/>
      <c r="AW229" s="111"/>
      <c r="AX229" s="111"/>
      <c r="AY229" s="111"/>
    </row>
    <row r="230" spans="1:53" ht="23.25" customHeight="1" x14ac:dyDescent="0.15">
      <c r="B230" s="107"/>
      <c r="C230" s="108"/>
      <c r="D230" s="109" t="s">
        <v>125</v>
      </c>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10"/>
      <c r="AU230" s="31"/>
      <c r="AV230" s="31"/>
      <c r="AW230" s="31"/>
      <c r="AX230" s="31"/>
      <c r="AY230" s="31"/>
    </row>
    <row r="231" spans="1:53" ht="23.25" customHeight="1" x14ac:dyDescent="0.15">
      <c r="B231" s="107"/>
      <c r="C231" s="108" t="s">
        <v>83</v>
      </c>
      <c r="D231" s="314" t="s">
        <v>126</v>
      </c>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7"/>
      <c r="AT231" s="110"/>
      <c r="AU231" s="31"/>
      <c r="AV231" s="31"/>
      <c r="AW231" s="31"/>
      <c r="AX231" s="31"/>
      <c r="AY231" s="31"/>
    </row>
    <row r="232" spans="1:53" ht="23.25" customHeight="1" x14ac:dyDescent="0.15">
      <c r="B232" s="107"/>
      <c r="C232" s="108"/>
      <c r="D232" s="109" t="s">
        <v>127</v>
      </c>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10"/>
      <c r="AU232" s="31"/>
      <c r="AV232" s="31"/>
      <c r="AW232" s="31"/>
      <c r="AX232" s="31"/>
      <c r="AY232" s="31"/>
    </row>
    <row r="233" spans="1:53" s="10" customFormat="1" ht="28.5" customHeight="1" x14ac:dyDescent="0.15">
      <c r="C233" s="112" t="s">
        <v>83</v>
      </c>
      <c r="D233" s="116" t="s">
        <v>85</v>
      </c>
      <c r="E233" s="113"/>
      <c r="F233" s="20"/>
      <c r="W233" s="114"/>
      <c r="X233" s="114"/>
      <c r="Y233" s="114"/>
      <c r="Z233" s="114"/>
      <c r="AA233" s="114"/>
      <c r="AB233" s="114"/>
      <c r="AC233" s="114"/>
      <c r="AD233" s="114"/>
      <c r="AE233" s="114"/>
      <c r="AF233" s="114"/>
      <c r="AG233" s="114"/>
      <c r="AH233" s="114"/>
      <c r="AI233" s="114"/>
      <c r="AJ233" s="114"/>
      <c r="AK233" s="114"/>
      <c r="AL233" s="114"/>
      <c r="AM233" s="114"/>
      <c r="AN233" s="114"/>
      <c r="AO233" s="114"/>
      <c r="AP233" s="114"/>
      <c r="AQ233" s="115"/>
      <c r="AR233" s="115"/>
      <c r="AS233" s="1"/>
      <c r="AT233" s="31"/>
      <c r="AU233" s="31"/>
      <c r="AV233" s="37"/>
      <c r="AW233" s="37"/>
      <c r="AX233" s="37"/>
      <c r="AY233" s="37"/>
      <c r="AZ233" s="37"/>
      <c r="BA233" s="37"/>
    </row>
    <row r="234" spans="1:53" s="10" customFormat="1" ht="18.75" customHeight="1" thickBot="1" x14ac:dyDescent="0.2">
      <c r="D234" s="20"/>
      <c r="E234" s="117"/>
      <c r="J234" s="118"/>
      <c r="K234" s="118"/>
      <c r="L234" s="118"/>
      <c r="M234" s="118"/>
      <c r="N234" s="118"/>
      <c r="W234" s="114"/>
      <c r="X234" s="114"/>
      <c r="Y234" s="114"/>
      <c r="Z234" s="114"/>
      <c r="AA234" s="114"/>
      <c r="AB234" s="114"/>
      <c r="AC234" s="114"/>
      <c r="AD234" s="114"/>
      <c r="AE234" s="114"/>
      <c r="AF234" s="114"/>
      <c r="AG234" s="114"/>
      <c r="AH234" s="114"/>
      <c r="AI234" s="114"/>
      <c r="AJ234" s="114"/>
      <c r="AK234" s="114"/>
      <c r="AL234" s="114"/>
      <c r="AM234" s="114"/>
      <c r="AN234" s="114"/>
      <c r="AO234" s="114"/>
      <c r="AP234" s="114"/>
      <c r="AQ234" s="115"/>
      <c r="AR234" s="115"/>
      <c r="AS234" s="1"/>
      <c r="AT234" s="31"/>
      <c r="AU234" s="31"/>
      <c r="AV234" s="44" t="s">
        <v>86</v>
      </c>
      <c r="AW234" s="37"/>
      <c r="AX234" s="37"/>
      <c r="AY234" s="37"/>
      <c r="AZ234" s="37"/>
      <c r="BA234" s="37"/>
    </row>
    <row r="235" spans="1:53" ht="18" customHeight="1" x14ac:dyDescent="0.15">
      <c r="B235" s="247" t="s">
        <v>87</v>
      </c>
      <c r="C235" s="248"/>
      <c r="D235" s="248"/>
      <c r="E235" s="248"/>
      <c r="F235" s="248"/>
      <c r="G235" s="315"/>
      <c r="H235" s="319" t="s">
        <v>123</v>
      </c>
      <c r="I235" s="320"/>
      <c r="J235" s="321"/>
      <c r="K235" s="255" t="s">
        <v>88</v>
      </c>
      <c r="L235" s="255"/>
      <c r="M235" s="255"/>
      <c r="N235" s="255"/>
      <c r="O235" s="319" t="s">
        <v>89</v>
      </c>
      <c r="P235" s="320"/>
      <c r="Q235" s="320"/>
      <c r="R235" s="320"/>
      <c r="S235" s="320"/>
      <c r="T235" s="321"/>
      <c r="U235" s="324" t="s">
        <v>90</v>
      </c>
      <c r="V235" s="325"/>
      <c r="W235" s="325"/>
      <c r="X235" s="325"/>
      <c r="Y235" s="325"/>
      <c r="Z235" s="325"/>
      <c r="AA235" s="325"/>
      <c r="AB235" s="325"/>
      <c r="AC235" s="325"/>
      <c r="AD235" s="325"/>
      <c r="AE235" s="325"/>
      <c r="AF235" s="325"/>
      <c r="AG235" s="326"/>
      <c r="AH235" s="327" t="s">
        <v>91</v>
      </c>
      <c r="AI235" s="328"/>
      <c r="AJ235" s="328"/>
      <c r="AK235" s="328"/>
      <c r="AL235" s="328"/>
      <c r="AM235" s="329"/>
      <c r="AN235" s="254" t="s">
        <v>92</v>
      </c>
      <c r="AO235" s="254"/>
      <c r="AP235" s="254"/>
      <c r="AQ235" s="254"/>
      <c r="AR235" s="286"/>
      <c r="AT235" s="31"/>
      <c r="AU235" s="31"/>
      <c r="AV235" s="255" t="s">
        <v>93</v>
      </c>
      <c r="AW235" s="255" t="s">
        <v>94</v>
      </c>
      <c r="AX235" s="31"/>
      <c r="AY235" s="31"/>
      <c r="AZ235" s="31"/>
      <c r="BA235" s="31"/>
    </row>
    <row r="236" spans="1:53" ht="18" customHeight="1" x14ac:dyDescent="0.15">
      <c r="B236" s="316"/>
      <c r="C236" s="193"/>
      <c r="D236" s="193"/>
      <c r="E236" s="193"/>
      <c r="F236" s="193"/>
      <c r="G236" s="317"/>
      <c r="H236" s="322"/>
      <c r="I236" s="193"/>
      <c r="J236" s="317"/>
      <c r="K236" s="255"/>
      <c r="L236" s="255"/>
      <c r="M236" s="255"/>
      <c r="N236" s="255"/>
      <c r="O236" s="322"/>
      <c r="P236" s="193"/>
      <c r="Q236" s="193"/>
      <c r="R236" s="193"/>
      <c r="S236" s="193"/>
      <c r="T236" s="317"/>
      <c r="U236" s="254" t="s">
        <v>95</v>
      </c>
      <c r="V236" s="254"/>
      <c r="W236" s="286"/>
      <c r="X236" s="290" t="s">
        <v>96</v>
      </c>
      <c r="Y236" s="254"/>
      <c r="Z236" s="286"/>
      <c r="AA236" s="293" t="s">
        <v>97</v>
      </c>
      <c r="AB236" s="294"/>
      <c r="AC236" s="295"/>
      <c r="AD236" s="293" t="s">
        <v>98</v>
      </c>
      <c r="AE236" s="254"/>
      <c r="AF236" s="254"/>
      <c r="AG236" s="302"/>
      <c r="AH236" s="305" t="s">
        <v>99</v>
      </c>
      <c r="AI236" s="188"/>
      <c r="AJ236" s="189"/>
      <c r="AK236" s="154" t="s">
        <v>100</v>
      </c>
      <c r="AL236" s="188"/>
      <c r="AM236" s="310"/>
      <c r="AN236" s="255"/>
      <c r="AO236" s="255"/>
      <c r="AP236" s="255"/>
      <c r="AQ236" s="255"/>
      <c r="AR236" s="287"/>
      <c r="AT236" s="31"/>
      <c r="AU236" s="31"/>
      <c r="AV236" s="193"/>
      <c r="AW236" s="285"/>
      <c r="AX236" s="31"/>
      <c r="AY236" s="31"/>
      <c r="AZ236" s="31"/>
      <c r="BA236" s="31"/>
    </row>
    <row r="237" spans="1:53" ht="18" customHeight="1" x14ac:dyDescent="0.15">
      <c r="B237" s="316"/>
      <c r="C237" s="193"/>
      <c r="D237" s="193"/>
      <c r="E237" s="193"/>
      <c r="F237" s="193"/>
      <c r="G237" s="317"/>
      <c r="H237" s="322"/>
      <c r="I237" s="193"/>
      <c r="J237" s="317"/>
      <c r="K237" s="255"/>
      <c r="L237" s="255"/>
      <c r="M237" s="255"/>
      <c r="N237" s="255"/>
      <c r="O237" s="119"/>
      <c r="P237" s="290" t="s">
        <v>101</v>
      </c>
      <c r="Q237" s="254"/>
      <c r="R237" s="254"/>
      <c r="S237" s="254"/>
      <c r="T237" s="302"/>
      <c r="U237" s="255"/>
      <c r="V237" s="255"/>
      <c r="W237" s="287"/>
      <c r="X237" s="291"/>
      <c r="Y237" s="255"/>
      <c r="Z237" s="287"/>
      <c r="AA237" s="296"/>
      <c r="AB237" s="297"/>
      <c r="AC237" s="298"/>
      <c r="AD237" s="291"/>
      <c r="AE237" s="255"/>
      <c r="AF237" s="255"/>
      <c r="AG237" s="303"/>
      <c r="AH237" s="306"/>
      <c r="AI237" s="307"/>
      <c r="AJ237" s="308"/>
      <c r="AK237" s="311"/>
      <c r="AL237" s="307"/>
      <c r="AM237" s="312"/>
      <c r="AN237" s="255"/>
      <c r="AO237" s="255"/>
      <c r="AP237" s="255"/>
      <c r="AQ237" s="255"/>
      <c r="AR237" s="287"/>
      <c r="AT237" s="31"/>
      <c r="AU237" s="31"/>
      <c r="AV237" s="193"/>
      <c r="AW237" s="285"/>
      <c r="AX237" s="31"/>
      <c r="AY237" s="31"/>
      <c r="AZ237" s="31"/>
      <c r="BA237" s="31"/>
    </row>
    <row r="238" spans="1:53" ht="18" customHeight="1" x14ac:dyDescent="0.15">
      <c r="B238" s="250"/>
      <c r="C238" s="251"/>
      <c r="D238" s="251"/>
      <c r="E238" s="251"/>
      <c r="F238" s="251"/>
      <c r="G238" s="318"/>
      <c r="H238" s="323"/>
      <c r="I238" s="251"/>
      <c r="J238" s="318"/>
      <c r="K238" s="288"/>
      <c r="L238" s="288"/>
      <c r="M238" s="288"/>
      <c r="N238" s="288"/>
      <c r="O238" s="120"/>
      <c r="P238" s="292"/>
      <c r="Q238" s="288"/>
      <c r="R238" s="288"/>
      <c r="S238" s="288"/>
      <c r="T238" s="304"/>
      <c r="U238" s="288"/>
      <c r="V238" s="288"/>
      <c r="W238" s="289"/>
      <c r="X238" s="292"/>
      <c r="Y238" s="288"/>
      <c r="Z238" s="289"/>
      <c r="AA238" s="299"/>
      <c r="AB238" s="300"/>
      <c r="AC238" s="301"/>
      <c r="AD238" s="292"/>
      <c r="AE238" s="288"/>
      <c r="AF238" s="288"/>
      <c r="AG238" s="304"/>
      <c r="AH238" s="309"/>
      <c r="AI238" s="191"/>
      <c r="AJ238" s="192"/>
      <c r="AK238" s="190"/>
      <c r="AL238" s="191"/>
      <c r="AM238" s="313"/>
      <c r="AN238" s="288"/>
      <c r="AO238" s="288"/>
      <c r="AP238" s="288"/>
      <c r="AQ238" s="288"/>
      <c r="AR238" s="289"/>
      <c r="AT238" s="31"/>
      <c r="AU238" s="31"/>
      <c r="AV238" s="193"/>
      <c r="AW238" s="285"/>
      <c r="AX238" s="31"/>
      <c r="AY238" s="31"/>
      <c r="AZ238" s="31"/>
      <c r="BA238" s="31"/>
    </row>
    <row r="239" spans="1:53" ht="14.1" customHeight="1" x14ac:dyDescent="0.15">
      <c r="B239" s="394">
        <v>6</v>
      </c>
      <c r="C239" s="397" t="s">
        <v>102</v>
      </c>
      <c r="D239" s="400">
        <v>21</v>
      </c>
      <c r="E239" s="400" t="s">
        <v>103</v>
      </c>
      <c r="F239" s="394" t="s">
        <v>104</v>
      </c>
      <c r="G239" s="400"/>
      <c r="H239" s="459"/>
      <c r="I239" s="460"/>
      <c r="J239" s="461"/>
      <c r="K239" s="439">
        <f t="shared" ref="K239" si="0">$M$219</f>
        <v>0</v>
      </c>
      <c r="L239" s="440"/>
      <c r="M239" s="440"/>
      <c r="N239" s="440"/>
      <c r="O239" s="445">
        <f>$M$222</f>
        <v>0</v>
      </c>
      <c r="P239" s="446"/>
      <c r="Q239" s="446"/>
      <c r="R239" s="446"/>
      <c r="S239" s="446"/>
      <c r="T239" s="447"/>
      <c r="U239" s="359">
        <f>IF(AND(H239="○",AV239="●"),IF(K239=0,20,20+ROUNDDOWN((K239-1000)/1000,0)*20),0)</f>
        <v>0</v>
      </c>
      <c r="V239" s="359"/>
      <c r="W239" s="360"/>
      <c r="X239" s="365">
        <f>IF(AND(H239="○",AV239="●"),IF(O239&gt;=10,O239*0.2,0),0)</f>
        <v>0</v>
      </c>
      <c r="Y239" s="366"/>
      <c r="Z239" s="367"/>
      <c r="AA239" s="374">
        <f>IF(AND(H239="○",AV239="●"),P241*2,0)</f>
        <v>0</v>
      </c>
      <c r="AB239" s="359"/>
      <c r="AC239" s="360"/>
      <c r="AD239" s="377">
        <f t="shared" ref="AD239" si="1">U239+X239+AA239</f>
        <v>0</v>
      </c>
      <c r="AE239" s="378"/>
      <c r="AF239" s="378"/>
      <c r="AG239" s="379"/>
      <c r="AH239" s="330">
        <v>1</v>
      </c>
      <c r="AI239" s="331"/>
      <c r="AJ239" s="332"/>
      <c r="AK239" s="336">
        <f t="shared" ref="AK239" si="2">IF(AH239=1,$AL$31,IF(AH239=2,$AL$49,IF(AH239=3,$AL$68,IF(AH239=4,$AL$86,IF(AH239=5,$AL$104,IF(AH239=6,$AL$123,IF(AH239=7,$AL$141,IF(AH239=8,$AL$160,IF(AH239=9,$AL$178,IF(AH239=10,$AL$196,0))))))))))</f>
        <v>0</v>
      </c>
      <c r="AL239" s="337"/>
      <c r="AM239" s="338"/>
      <c r="AN239" s="341">
        <f>IF(H239="○",ROUNDUP(AD239*AK239,1),0)</f>
        <v>0</v>
      </c>
      <c r="AO239" s="341"/>
      <c r="AP239" s="341"/>
      <c r="AQ239" s="341"/>
      <c r="AR239" s="342"/>
      <c r="AT239" s="31"/>
      <c r="AU239" s="193"/>
      <c r="AV239" s="193" t="str">
        <f>IF(OR(H239="×",AV243="×"),"×","●")</f>
        <v>●</v>
      </c>
      <c r="AW239" s="285">
        <f>IF(AV239="●",IF(H239="定","-",H239),"-")</f>
        <v>0</v>
      </c>
      <c r="AX239" s="31"/>
      <c r="AY239" s="31"/>
      <c r="AZ239" s="31"/>
      <c r="BA239" s="31"/>
    </row>
    <row r="240" spans="1:53" ht="14.1" customHeight="1" x14ac:dyDescent="0.15">
      <c r="B240" s="395"/>
      <c r="C240" s="398"/>
      <c r="D240" s="401"/>
      <c r="E240" s="401"/>
      <c r="F240" s="395"/>
      <c r="G240" s="401"/>
      <c r="H240" s="330"/>
      <c r="I240" s="331"/>
      <c r="J240" s="332"/>
      <c r="K240" s="441"/>
      <c r="L240" s="442"/>
      <c r="M240" s="442"/>
      <c r="N240" s="442"/>
      <c r="O240" s="448"/>
      <c r="P240" s="449"/>
      <c r="Q240" s="449"/>
      <c r="R240" s="449"/>
      <c r="S240" s="449"/>
      <c r="T240" s="450"/>
      <c r="U240" s="361"/>
      <c r="V240" s="361"/>
      <c r="W240" s="362"/>
      <c r="X240" s="368"/>
      <c r="Y240" s="369"/>
      <c r="Z240" s="370"/>
      <c r="AA240" s="375"/>
      <c r="AB240" s="361"/>
      <c r="AC240" s="362"/>
      <c r="AD240" s="380"/>
      <c r="AE240" s="381"/>
      <c r="AF240" s="381"/>
      <c r="AG240" s="382"/>
      <c r="AH240" s="330"/>
      <c r="AI240" s="331"/>
      <c r="AJ240" s="332"/>
      <c r="AK240" s="339"/>
      <c r="AL240" s="339"/>
      <c r="AM240" s="340"/>
      <c r="AN240" s="343"/>
      <c r="AO240" s="343"/>
      <c r="AP240" s="343"/>
      <c r="AQ240" s="343"/>
      <c r="AR240" s="344"/>
      <c r="AT240" s="31"/>
      <c r="AU240" s="193"/>
      <c r="AV240" s="193"/>
      <c r="AW240" s="285"/>
      <c r="AX240" s="31"/>
      <c r="AY240" s="31"/>
      <c r="AZ240" s="31"/>
      <c r="BA240" s="31"/>
    </row>
    <row r="241" spans="2:53" ht="14.1" customHeight="1" x14ac:dyDescent="0.15">
      <c r="B241" s="395"/>
      <c r="C241" s="398"/>
      <c r="D241" s="401"/>
      <c r="E241" s="401"/>
      <c r="F241" s="395"/>
      <c r="G241" s="401"/>
      <c r="H241" s="330"/>
      <c r="I241" s="331"/>
      <c r="J241" s="332"/>
      <c r="K241" s="441"/>
      <c r="L241" s="442"/>
      <c r="M241" s="442"/>
      <c r="N241" s="442"/>
      <c r="O241" s="451"/>
      <c r="P241" s="453">
        <f>$M$224</f>
        <v>0</v>
      </c>
      <c r="Q241" s="454"/>
      <c r="R241" s="454"/>
      <c r="S241" s="454"/>
      <c r="T241" s="455"/>
      <c r="U241" s="361"/>
      <c r="V241" s="361"/>
      <c r="W241" s="362"/>
      <c r="X241" s="368"/>
      <c r="Y241" s="369"/>
      <c r="Z241" s="370"/>
      <c r="AA241" s="375"/>
      <c r="AB241" s="361"/>
      <c r="AC241" s="362"/>
      <c r="AD241" s="380"/>
      <c r="AE241" s="381"/>
      <c r="AF241" s="381"/>
      <c r="AG241" s="382"/>
      <c r="AH241" s="330"/>
      <c r="AI241" s="331"/>
      <c r="AJ241" s="332"/>
      <c r="AK241" s="339"/>
      <c r="AL241" s="339"/>
      <c r="AM241" s="340"/>
      <c r="AN241" s="343"/>
      <c r="AO241" s="343"/>
      <c r="AP241" s="343"/>
      <c r="AQ241" s="343"/>
      <c r="AR241" s="344"/>
      <c r="AT241" s="31"/>
      <c r="AU241" s="193"/>
      <c r="AV241" s="193"/>
      <c r="AW241" s="285"/>
      <c r="AX241" s="31"/>
      <c r="AY241" s="31"/>
      <c r="AZ241" s="31"/>
      <c r="BA241" s="31"/>
    </row>
    <row r="242" spans="2:53" ht="14.1" customHeight="1" x14ac:dyDescent="0.15">
      <c r="B242" s="396"/>
      <c r="C242" s="399"/>
      <c r="D242" s="402"/>
      <c r="E242" s="402"/>
      <c r="F242" s="396"/>
      <c r="G242" s="402"/>
      <c r="H242" s="333"/>
      <c r="I242" s="334"/>
      <c r="J242" s="335"/>
      <c r="K242" s="443"/>
      <c r="L242" s="444"/>
      <c r="M242" s="444"/>
      <c r="N242" s="444"/>
      <c r="O242" s="452"/>
      <c r="P242" s="456"/>
      <c r="Q242" s="457"/>
      <c r="R242" s="457"/>
      <c r="S242" s="457"/>
      <c r="T242" s="458"/>
      <c r="U242" s="363"/>
      <c r="V242" s="363"/>
      <c r="W242" s="364"/>
      <c r="X242" s="371"/>
      <c r="Y242" s="372"/>
      <c r="Z242" s="373"/>
      <c r="AA242" s="376"/>
      <c r="AB242" s="363"/>
      <c r="AC242" s="364"/>
      <c r="AD242" s="383"/>
      <c r="AE242" s="384"/>
      <c r="AF242" s="384"/>
      <c r="AG242" s="385"/>
      <c r="AH242" s="333"/>
      <c r="AI242" s="334"/>
      <c r="AJ242" s="335"/>
      <c r="AK242" s="339"/>
      <c r="AL242" s="339"/>
      <c r="AM242" s="340"/>
      <c r="AN242" s="345"/>
      <c r="AO242" s="345"/>
      <c r="AP242" s="345"/>
      <c r="AQ242" s="345"/>
      <c r="AR242" s="346"/>
      <c r="AT242" s="31"/>
      <c r="AU242" s="193"/>
      <c r="AV242" s="193"/>
      <c r="AW242" s="285"/>
      <c r="AX242" s="31"/>
      <c r="AY242" s="31"/>
      <c r="AZ242" s="31"/>
      <c r="BA242" s="31"/>
    </row>
    <row r="243" spans="2:53" ht="14.1" customHeight="1" x14ac:dyDescent="0.15">
      <c r="B243" s="394">
        <v>6</v>
      </c>
      <c r="C243" s="397" t="s">
        <v>102</v>
      </c>
      <c r="D243" s="400">
        <v>22</v>
      </c>
      <c r="E243" s="400" t="s">
        <v>103</v>
      </c>
      <c r="F243" s="394" t="s">
        <v>105</v>
      </c>
      <c r="G243" s="400"/>
      <c r="H243" s="459"/>
      <c r="I243" s="460"/>
      <c r="J243" s="461"/>
      <c r="K243" s="439">
        <f t="shared" ref="K243" si="3">$M$219</f>
        <v>0</v>
      </c>
      <c r="L243" s="440"/>
      <c r="M243" s="440"/>
      <c r="N243" s="440"/>
      <c r="O243" s="445">
        <f t="shared" ref="O243" si="4">$M$222</f>
        <v>0</v>
      </c>
      <c r="P243" s="446"/>
      <c r="Q243" s="446"/>
      <c r="R243" s="446"/>
      <c r="S243" s="446"/>
      <c r="T243" s="447"/>
      <c r="U243" s="359">
        <f t="shared" ref="U243" si="5">IF(AND(H243="○",AV243="●"),IF(K243=0,20,20+ROUNDDOWN((K243-1000)/1000,0)*20),0)</f>
        <v>0</v>
      </c>
      <c r="V243" s="359"/>
      <c r="W243" s="360"/>
      <c r="X243" s="365">
        <f t="shared" ref="X243" si="6">IF(AND(H243="○",AV243="●"),IF(O243&gt;=10,O243*0.2,0),0)</f>
        <v>0</v>
      </c>
      <c r="Y243" s="366"/>
      <c r="Z243" s="367"/>
      <c r="AA243" s="374">
        <f t="shared" ref="AA243" si="7">IF(AND(H243="○",AV243="●"),P245*2,0)</f>
        <v>0</v>
      </c>
      <c r="AB243" s="359"/>
      <c r="AC243" s="360"/>
      <c r="AD243" s="377">
        <f t="shared" ref="AD243" si="8">U243+X243+AA243</f>
        <v>0</v>
      </c>
      <c r="AE243" s="378"/>
      <c r="AF243" s="378"/>
      <c r="AG243" s="379"/>
      <c r="AH243" s="330">
        <v>1</v>
      </c>
      <c r="AI243" s="331"/>
      <c r="AJ243" s="332"/>
      <c r="AK243" s="336">
        <f t="shared" ref="AK243" si="9">IF(AH243=1,$AL$31,IF(AH243=2,$AL$49,IF(AH243=3,$AL$68,IF(AH243=4,$AL$86,IF(AH243=5,$AL$104,IF(AH243=6,$AL$123,IF(AH243=7,$AL$141,IF(AH243=8,$AL$160,IF(AH243=9,$AL$178,IF(AH243=10,$AL$196,0))))))))))</f>
        <v>0</v>
      </c>
      <c r="AL243" s="337"/>
      <c r="AM243" s="338"/>
      <c r="AN243" s="341">
        <f t="shared" ref="AN243" si="10">IF(H243="○",ROUNDUP(AD243*AK243,1),0)</f>
        <v>0</v>
      </c>
      <c r="AO243" s="341"/>
      <c r="AP243" s="341"/>
      <c r="AQ243" s="341"/>
      <c r="AR243" s="342"/>
      <c r="AT243" s="31"/>
      <c r="AU243" s="193"/>
      <c r="AV243" s="193" t="str">
        <f>IF(OR(H243="×",AV247="×"),"×","●")</f>
        <v>●</v>
      </c>
      <c r="AW243" s="285">
        <f>IF(AV243="●",IF(H243="定","-",H243),"-")</f>
        <v>0</v>
      </c>
      <c r="AX243" s="31"/>
      <c r="AY243" s="31"/>
      <c r="AZ243" s="31"/>
      <c r="BA243" s="31"/>
    </row>
    <row r="244" spans="2:53" ht="14.1" customHeight="1" x14ac:dyDescent="0.15">
      <c r="B244" s="395"/>
      <c r="C244" s="398"/>
      <c r="D244" s="401"/>
      <c r="E244" s="401"/>
      <c r="F244" s="395"/>
      <c r="G244" s="401"/>
      <c r="H244" s="330"/>
      <c r="I244" s="331"/>
      <c r="J244" s="332"/>
      <c r="K244" s="441"/>
      <c r="L244" s="442"/>
      <c r="M244" s="442"/>
      <c r="N244" s="442"/>
      <c r="O244" s="448"/>
      <c r="P244" s="449"/>
      <c r="Q244" s="449"/>
      <c r="R244" s="449"/>
      <c r="S244" s="449"/>
      <c r="T244" s="450"/>
      <c r="U244" s="361"/>
      <c r="V244" s="361"/>
      <c r="W244" s="362"/>
      <c r="X244" s="368"/>
      <c r="Y244" s="369"/>
      <c r="Z244" s="370"/>
      <c r="AA244" s="375"/>
      <c r="AB244" s="361"/>
      <c r="AC244" s="362"/>
      <c r="AD244" s="380"/>
      <c r="AE244" s="381"/>
      <c r="AF244" s="381"/>
      <c r="AG244" s="382"/>
      <c r="AH244" s="330"/>
      <c r="AI244" s="331"/>
      <c r="AJ244" s="332"/>
      <c r="AK244" s="339"/>
      <c r="AL244" s="339"/>
      <c r="AM244" s="340"/>
      <c r="AN244" s="343"/>
      <c r="AO244" s="343"/>
      <c r="AP244" s="343"/>
      <c r="AQ244" s="343"/>
      <c r="AR244" s="344"/>
      <c r="AT244" s="31"/>
      <c r="AU244" s="193"/>
      <c r="AV244" s="193"/>
      <c r="AW244" s="285"/>
      <c r="AX244" s="31"/>
      <c r="AY244" s="31"/>
      <c r="AZ244" s="31"/>
      <c r="BA244" s="31"/>
    </row>
    <row r="245" spans="2:53" ht="14.1" customHeight="1" x14ac:dyDescent="0.15">
      <c r="B245" s="395"/>
      <c r="C245" s="398"/>
      <c r="D245" s="401"/>
      <c r="E245" s="401"/>
      <c r="F245" s="395"/>
      <c r="G245" s="401"/>
      <c r="H245" s="330"/>
      <c r="I245" s="331"/>
      <c r="J245" s="332"/>
      <c r="K245" s="441"/>
      <c r="L245" s="442"/>
      <c r="M245" s="442"/>
      <c r="N245" s="442"/>
      <c r="O245" s="451"/>
      <c r="P245" s="453">
        <f t="shared" ref="P245" si="11">$M$224</f>
        <v>0</v>
      </c>
      <c r="Q245" s="454"/>
      <c r="R245" s="454"/>
      <c r="S245" s="454"/>
      <c r="T245" s="455"/>
      <c r="U245" s="361"/>
      <c r="V245" s="361"/>
      <c r="W245" s="362"/>
      <c r="X245" s="368"/>
      <c r="Y245" s="369"/>
      <c r="Z245" s="370"/>
      <c r="AA245" s="375"/>
      <c r="AB245" s="361"/>
      <c r="AC245" s="362"/>
      <c r="AD245" s="380"/>
      <c r="AE245" s="381"/>
      <c r="AF245" s="381"/>
      <c r="AG245" s="382"/>
      <c r="AH245" s="330"/>
      <c r="AI245" s="331"/>
      <c r="AJ245" s="332"/>
      <c r="AK245" s="339"/>
      <c r="AL245" s="339"/>
      <c r="AM245" s="340"/>
      <c r="AN245" s="343"/>
      <c r="AO245" s="343"/>
      <c r="AP245" s="343"/>
      <c r="AQ245" s="343"/>
      <c r="AR245" s="344"/>
      <c r="AT245" s="31"/>
      <c r="AU245" s="193"/>
      <c r="AV245" s="193"/>
      <c r="AW245" s="285"/>
      <c r="AX245" s="31"/>
      <c r="AY245" s="31"/>
      <c r="AZ245" s="31"/>
      <c r="BA245" s="31"/>
    </row>
    <row r="246" spans="2:53" ht="14.1" customHeight="1" x14ac:dyDescent="0.15">
      <c r="B246" s="396"/>
      <c r="C246" s="399"/>
      <c r="D246" s="402"/>
      <c r="E246" s="402"/>
      <c r="F246" s="396"/>
      <c r="G246" s="402"/>
      <c r="H246" s="333"/>
      <c r="I246" s="334"/>
      <c r="J246" s="335"/>
      <c r="K246" s="443"/>
      <c r="L246" s="444"/>
      <c r="M246" s="444"/>
      <c r="N246" s="444"/>
      <c r="O246" s="452"/>
      <c r="P246" s="456"/>
      <c r="Q246" s="457"/>
      <c r="R246" s="457"/>
      <c r="S246" s="457"/>
      <c r="T246" s="458"/>
      <c r="U246" s="363"/>
      <c r="V246" s="363"/>
      <c r="W246" s="364"/>
      <c r="X246" s="371"/>
      <c r="Y246" s="372"/>
      <c r="Z246" s="373"/>
      <c r="AA246" s="376"/>
      <c r="AB246" s="363"/>
      <c r="AC246" s="364"/>
      <c r="AD246" s="383"/>
      <c r="AE246" s="384"/>
      <c r="AF246" s="384"/>
      <c r="AG246" s="385"/>
      <c r="AH246" s="333"/>
      <c r="AI246" s="334"/>
      <c r="AJ246" s="335"/>
      <c r="AK246" s="339"/>
      <c r="AL246" s="339"/>
      <c r="AM246" s="340"/>
      <c r="AN246" s="345"/>
      <c r="AO246" s="345"/>
      <c r="AP246" s="345"/>
      <c r="AQ246" s="345"/>
      <c r="AR246" s="346"/>
      <c r="AT246" s="31"/>
      <c r="AU246" s="193"/>
      <c r="AV246" s="193"/>
      <c r="AW246" s="285"/>
      <c r="AX246" s="31"/>
      <c r="AY246" s="31"/>
      <c r="AZ246" s="31"/>
      <c r="BA246" s="31"/>
    </row>
    <row r="247" spans="2:53" ht="14.1" customHeight="1" x14ac:dyDescent="0.15">
      <c r="B247" s="394">
        <v>6</v>
      </c>
      <c r="C247" s="397" t="s">
        <v>102</v>
      </c>
      <c r="D247" s="400">
        <v>23</v>
      </c>
      <c r="E247" s="400" t="s">
        <v>103</v>
      </c>
      <c r="F247" s="394" t="s">
        <v>106</v>
      </c>
      <c r="G247" s="400"/>
      <c r="H247" s="459"/>
      <c r="I247" s="460"/>
      <c r="J247" s="461"/>
      <c r="K247" s="439">
        <f t="shared" ref="K247" si="12">$M$219</f>
        <v>0</v>
      </c>
      <c r="L247" s="440"/>
      <c r="M247" s="440"/>
      <c r="N247" s="440"/>
      <c r="O247" s="445">
        <f t="shared" ref="O247" si="13">$M$222</f>
        <v>0</v>
      </c>
      <c r="P247" s="446"/>
      <c r="Q247" s="446"/>
      <c r="R247" s="446"/>
      <c r="S247" s="446"/>
      <c r="T247" s="447"/>
      <c r="U247" s="359">
        <f t="shared" ref="U247" si="14">IF(AND(H247="○",AV247="●"),IF(K247=0,20,20+ROUNDDOWN((K247-1000)/1000,0)*20),0)</f>
        <v>0</v>
      </c>
      <c r="V247" s="359"/>
      <c r="W247" s="360"/>
      <c r="X247" s="365">
        <f t="shared" ref="X247" si="15">IF(AND(H247="○",AV247="●"),IF(O247&gt;=10,O247*0.2,0),0)</f>
        <v>0</v>
      </c>
      <c r="Y247" s="366"/>
      <c r="Z247" s="367"/>
      <c r="AA247" s="374">
        <f t="shared" ref="AA247" si="16">IF(AND(H247="○",AV247="●"),P249*2,0)</f>
        <v>0</v>
      </c>
      <c r="AB247" s="359"/>
      <c r="AC247" s="360"/>
      <c r="AD247" s="377">
        <f t="shared" ref="AD247" si="17">U247+X247+AA247</f>
        <v>0</v>
      </c>
      <c r="AE247" s="378"/>
      <c r="AF247" s="378"/>
      <c r="AG247" s="379"/>
      <c r="AH247" s="330">
        <v>1</v>
      </c>
      <c r="AI247" s="331"/>
      <c r="AJ247" s="332"/>
      <c r="AK247" s="336">
        <f t="shared" ref="AK247" si="18">IF(AH247=1,$AL$31,IF(AH247=2,$AL$49,IF(AH247=3,$AL$68,IF(AH247=4,$AL$86,IF(AH247=5,$AL$104,IF(AH247=6,$AL$123,IF(AH247=7,$AL$141,IF(AH247=8,$AL$160,IF(AH247=9,$AL$178,IF(AH247=10,$AL$196,0))))))))))</f>
        <v>0</v>
      </c>
      <c r="AL247" s="337"/>
      <c r="AM247" s="338"/>
      <c r="AN247" s="341">
        <f t="shared" ref="AN247" si="19">IF(H247="○",ROUNDUP(AD247*AK247,1),0)</f>
        <v>0</v>
      </c>
      <c r="AO247" s="341"/>
      <c r="AP247" s="341"/>
      <c r="AQ247" s="341"/>
      <c r="AR247" s="342"/>
      <c r="AT247" s="31"/>
      <c r="AU247" s="193"/>
      <c r="AV247" s="193" t="str">
        <f>IF(OR(H247="×",AV251="×"),"×","●")</f>
        <v>●</v>
      </c>
      <c r="AW247" s="285">
        <f>IF(AV247="●",IF(H247="定","-",H247),"-")</f>
        <v>0</v>
      </c>
      <c r="AX247" s="31"/>
      <c r="AY247" s="31"/>
      <c r="AZ247" s="31"/>
      <c r="BA247" s="31"/>
    </row>
    <row r="248" spans="2:53" ht="14.1" customHeight="1" x14ac:dyDescent="0.15">
      <c r="B248" s="395"/>
      <c r="C248" s="398"/>
      <c r="D248" s="401"/>
      <c r="E248" s="401"/>
      <c r="F248" s="395"/>
      <c r="G248" s="401"/>
      <c r="H248" s="330"/>
      <c r="I248" s="331"/>
      <c r="J248" s="332"/>
      <c r="K248" s="441"/>
      <c r="L248" s="442"/>
      <c r="M248" s="442"/>
      <c r="N248" s="442"/>
      <c r="O248" s="448"/>
      <c r="P248" s="449"/>
      <c r="Q248" s="449"/>
      <c r="R248" s="449"/>
      <c r="S248" s="449"/>
      <c r="T248" s="450"/>
      <c r="U248" s="361"/>
      <c r="V248" s="361"/>
      <c r="W248" s="362"/>
      <c r="X248" s="368"/>
      <c r="Y248" s="369"/>
      <c r="Z248" s="370"/>
      <c r="AA248" s="375"/>
      <c r="AB248" s="361"/>
      <c r="AC248" s="362"/>
      <c r="AD248" s="380"/>
      <c r="AE248" s="381"/>
      <c r="AF248" s="381"/>
      <c r="AG248" s="382"/>
      <c r="AH248" s="330"/>
      <c r="AI248" s="331"/>
      <c r="AJ248" s="332"/>
      <c r="AK248" s="339"/>
      <c r="AL248" s="339"/>
      <c r="AM248" s="340"/>
      <c r="AN248" s="343"/>
      <c r="AO248" s="343"/>
      <c r="AP248" s="343"/>
      <c r="AQ248" s="343"/>
      <c r="AR248" s="344"/>
      <c r="AT248" s="31"/>
      <c r="AU248" s="193"/>
      <c r="AV248" s="193"/>
      <c r="AW248" s="285"/>
      <c r="AX248" s="31"/>
      <c r="AY248" s="31"/>
      <c r="AZ248" s="31"/>
      <c r="BA248" s="31"/>
    </row>
    <row r="249" spans="2:53" ht="14.1" customHeight="1" x14ac:dyDescent="0.15">
      <c r="B249" s="395"/>
      <c r="C249" s="398"/>
      <c r="D249" s="401"/>
      <c r="E249" s="401"/>
      <c r="F249" s="395"/>
      <c r="G249" s="401"/>
      <c r="H249" s="330"/>
      <c r="I249" s="331"/>
      <c r="J249" s="332"/>
      <c r="K249" s="441"/>
      <c r="L249" s="442"/>
      <c r="M249" s="442"/>
      <c r="N249" s="442"/>
      <c r="O249" s="451"/>
      <c r="P249" s="453">
        <f t="shared" ref="P249" si="20">$M$224</f>
        <v>0</v>
      </c>
      <c r="Q249" s="454"/>
      <c r="R249" s="454"/>
      <c r="S249" s="454"/>
      <c r="T249" s="455"/>
      <c r="U249" s="361"/>
      <c r="V249" s="361"/>
      <c r="W249" s="362"/>
      <c r="X249" s="368"/>
      <c r="Y249" s="369"/>
      <c r="Z249" s="370"/>
      <c r="AA249" s="375"/>
      <c r="AB249" s="361"/>
      <c r="AC249" s="362"/>
      <c r="AD249" s="380"/>
      <c r="AE249" s="381"/>
      <c r="AF249" s="381"/>
      <c r="AG249" s="382"/>
      <c r="AH249" s="330"/>
      <c r="AI249" s="331"/>
      <c r="AJ249" s="332"/>
      <c r="AK249" s="339"/>
      <c r="AL249" s="339"/>
      <c r="AM249" s="340"/>
      <c r="AN249" s="343"/>
      <c r="AO249" s="343"/>
      <c r="AP249" s="343"/>
      <c r="AQ249" s="343"/>
      <c r="AR249" s="344"/>
      <c r="AT249" s="31"/>
      <c r="AU249" s="193"/>
      <c r="AV249" s="193"/>
      <c r="AW249" s="285"/>
      <c r="AX249" s="31"/>
      <c r="AY249" s="31"/>
      <c r="AZ249" s="31"/>
      <c r="BA249" s="31"/>
    </row>
    <row r="250" spans="2:53" ht="14.1" customHeight="1" x14ac:dyDescent="0.15">
      <c r="B250" s="396"/>
      <c r="C250" s="399"/>
      <c r="D250" s="402"/>
      <c r="E250" s="402"/>
      <c r="F250" s="396"/>
      <c r="G250" s="402"/>
      <c r="H250" s="333"/>
      <c r="I250" s="334"/>
      <c r="J250" s="335"/>
      <c r="K250" s="443"/>
      <c r="L250" s="444"/>
      <c r="M250" s="444"/>
      <c r="N250" s="444"/>
      <c r="O250" s="452"/>
      <c r="P250" s="456"/>
      <c r="Q250" s="457"/>
      <c r="R250" s="457"/>
      <c r="S250" s="457"/>
      <c r="T250" s="458"/>
      <c r="U250" s="363"/>
      <c r="V250" s="363"/>
      <c r="W250" s="364"/>
      <c r="X250" s="371"/>
      <c r="Y250" s="372"/>
      <c r="Z250" s="373"/>
      <c r="AA250" s="376"/>
      <c r="AB250" s="363"/>
      <c r="AC250" s="364"/>
      <c r="AD250" s="383"/>
      <c r="AE250" s="384"/>
      <c r="AF250" s="384"/>
      <c r="AG250" s="385"/>
      <c r="AH250" s="333"/>
      <c r="AI250" s="334"/>
      <c r="AJ250" s="335"/>
      <c r="AK250" s="339"/>
      <c r="AL250" s="339"/>
      <c r="AM250" s="340"/>
      <c r="AN250" s="345"/>
      <c r="AO250" s="345"/>
      <c r="AP250" s="345"/>
      <c r="AQ250" s="345"/>
      <c r="AR250" s="346"/>
      <c r="AT250" s="31"/>
      <c r="AU250" s="193"/>
      <c r="AV250" s="193"/>
      <c r="AW250" s="285"/>
      <c r="AX250" s="31"/>
      <c r="AY250" s="31"/>
      <c r="AZ250" s="31"/>
      <c r="BA250" s="31"/>
    </row>
    <row r="251" spans="2:53" ht="14.1" customHeight="1" x14ac:dyDescent="0.15">
      <c r="B251" s="394">
        <v>6</v>
      </c>
      <c r="C251" s="397" t="s">
        <v>102</v>
      </c>
      <c r="D251" s="400">
        <v>24</v>
      </c>
      <c r="E251" s="400" t="s">
        <v>103</v>
      </c>
      <c r="F251" s="394" t="s">
        <v>107</v>
      </c>
      <c r="G251" s="400"/>
      <c r="H251" s="459"/>
      <c r="I251" s="460"/>
      <c r="J251" s="461"/>
      <c r="K251" s="439">
        <f t="shared" ref="K251" si="21">$M$219</f>
        <v>0</v>
      </c>
      <c r="L251" s="440"/>
      <c r="M251" s="440"/>
      <c r="N251" s="440"/>
      <c r="O251" s="445">
        <f t="shared" ref="O251" si="22">$M$222</f>
        <v>0</v>
      </c>
      <c r="P251" s="446"/>
      <c r="Q251" s="446"/>
      <c r="R251" s="446"/>
      <c r="S251" s="446"/>
      <c r="T251" s="447"/>
      <c r="U251" s="359">
        <f t="shared" ref="U251" si="23">IF(AND(H251="○",AV251="●"),IF(K251=0,20,20+ROUNDDOWN((K251-1000)/1000,0)*20),0)</f>
        <v>0</v>
      </c>
      <c r="V251" s="359"/>
      <c r="W251" s="360"/>
      <c r="X251" s="365">
        <f t="shared" ref="X251" si="24">IF(AND(H251="○",AV251="●"),IF(O251&gt;=10,O251*0.2,0),0)</f>
        <v>0</v>
      </c>
      <c r="Y251" s="366"/>
      <c r="Z251" s="367"/>
      <c r="AA251" s="374">
        <f t="shared" ref="AA251" si="25">IF(AND(H251="○",AV251="●"),P253*2,0)</f>
        <v>0</v>
      </c>
      <c r="AB251" s="359"/>
      <c r="AC251" s="360"/>
      <c r="AD251" s="377">
        <f t="shared" ref="AD251" si="26">U251+X251+AA251</f>
        <v>0</v>
      </c>
      <c r="AE251" s="378"/>
      <c r="AF251" s="378"/>
      <c r="AG251" s="379"/>
      <c r="AH251" s="330">
        <v>1</v>
      </c>
      <c r="AI251" s="331"/>
      <c r="AJ251" s="332"/>
      <c r="AK251" s="336">
        <f t="shared" ref="AK251" si="27">IF(AH251=1,$AL$31,IF(AH251=2,$AL$49,IF(AH251=3,$AL$68,IF(AH251=4,$AL$86,IF(AH251=5,$AL$104,IF(AH251=6,$AL$123,IF(AH251=7,$AL$141,IF(AH251=8,$AL$160,IF(AH251=9,$AL$178,IF(AH251=10,$AL$196,0))))))))))</f>
        <v>0</v>
      </c>
      <c r="AL251" s="337"/>
      <c r="AM251" s="338"/>
      <c r="AN251" s="341">
        <f t="shared" ref="AN251" si="28">IF(H251="○",ROUNDUP(AD251*AK251,1),0)</f>
        <v>0</v>
      </c>
      <c r="AO251" s="341"/>
      <c r="AP251" s="341"/>
      <c r="AQ251" s="341"/>
      <c r="AR251" s="342"/>
      <c r="AT251" s="31"/>
      <c r="AU251" s="193"/>
      <c r="AV251" s="193" t="str">
        <f>IF(OR(H251="×",AV255="×"),"×","●")</f>
        <v>●</v>
      </c>
      <c r="AW251" s="285">
        <f>IF(AV251="●",IF(H251="定","-",H251),"-")</f>
        <v>0</v>
      </c>
      <c r="AX251" s="31"/>
      <c r="AY251" s="31"/>
      <c r="AZ251" s="31"/>
      <c r="BA251" s="31"/>
    </row>
    <row r="252" spans="2:53" ht="14.1" customHeight="1" x14ac:dyDescent="0.15">
      <c r="B252" s="395"/>
      <c r="C252" s="398"/>
      <c r="D252" s="401"/>
      <c r="E252" s="401"/>
      <c r="F252" s="395"/>
      <c r="G252" s="401"/>
      <c r="H252" s="330"/>
      <c r="I252" s="331"/>
      <c r="J252" s="332"/>
      <c r="K252" s="441"/>
      <c r="L252" s="442"/>
      <c r="M252" s="442"/>
      <c r="N252" s="442"/>
      <c r="O252" s="448"/>
      <c r="P252" s="449"/>
      <c r="Q252" s="449"/>
      <c r="R252" s="449"/>
      <c r="S252" s="449"/>
      <c r="T252" s="450"/>
      <c r="U252" s="361"/>
      <c r="V252" s="361"/>
      <c r="W252" s="362"/>
      <c r="X252" s="368"/>
      <c r="Y252" s="369"/>
      <c r="Z252" s="370"/>
      <c r="AA252" s="375"/>
      <c r="AB252" s="361"/>
      <c r="AC252" s="362"/>
      <c r="AD252" s="380"/>
      <c r="AE252" s="381"/>
      <c r="AF252" s="381"/>
      <c r="AG252" s="382"/>
      <c r="AH252" s="330"/>
      <c r="AI252" s="331"/>
      <c r="AJ252" s="332"/>
      <c r="AK252" s="339"/>
      <c r="AL252" s="339"/>
      <c r="AM252" s="340"/>
      <c r="AN252" s="343"/>
      <c r="AO252" s="343"/>
      <c r="AP252" s="343"/>
      <c r="AQ252" s="343"/>
      <c r="AR252" s="344"/>
      <c r="AT252" s="31"/>
      <c r="AU252" s="193"/>
      <c r="AV252" s="193"/>
      <c r="AW252" s="285"/>
      <c r="AX252" s="31"/>
      <c r="AY252" s="31"/>
      <c r="AZ252" s="31"/>
      <c r="BA252" s="31"/>
    </row>
    <row r="253" spans="2:53" ht="14.1" customHeight="1" x14ac:dyDescent="0.15">
      <c r="B253" s="395"/>
      <c r="C253" s="398"/>
      <c r="D253" s="401"/>
      <c r="E253" s="401"/>
      <c r="F253" s="395"/>
      <c r="G253" s="401"/>
      <c r="H253" s="330"/>
      <c r="I253" s="331"/>
      <c r="J253" s="332"/>
      <c r="K253" s="441"/>
      <c r="L253" s="442"/>
      <c r="M253" s="442"/>
      <c r="N253" s="442"/>
      <c r="O253" s="451"/>
      <c r="P253" s="453">
        <f t="shared" ref="P253" si="29">$M$224</f>
        <v>0</v>
      </c>
      <c r="Q253" s="454"/>
      <c r="R253" s="454"/>
      <c r="S253" s="454"/>
      <c r="T253" s="455"/>
      <c r="U253" s="361"/>
      <c r="V253" s="361"/>
      <c r="W253" s="362"/>
      <c r="X253" s="368"/>
      <c r="Y253" s="369"/>
      <c r="Z253" s="370"/>
      <c r="AA253" s="375"/>
      <c r="AB253" s="361"/>
      <c r="AC253" s="362"/>
      <c r="AD253" s="380"/>
      <c r="AE253" s="381"/>
      <c r="AF253" s="381"/>
      <c r="AG253" s="382"/>
      <c r="AH253" s="330"/>
      <c r="AI253" s="331"/>
      <c r="AJ253" s="332"/>
      <c r="AK253" s="339"/>
      <c r="AL253" s="339"/>
      <c r="AM253" s="340"/>
      <c r="AN253" s="343"/>
      <c r="AO253" s="343"/>
      <c r="AP253" s="343"/>
      <c r="AQ253" s="343"/>
      <c r="AR253" s="344"/>
      <c r="AT253" s="31"/>
      <c r="AU253" s="193"/>
      <c r="AV253" s="193"/>
      <c r="AW253" s="285"/>
      <c r="AX253" s="31"/>
      <c r="AY253" s="31"/>
      <c r="AZ253" s="31"/>
      <c r="BA253" s="31"/>
    </row>
    <row r="254" spans="2:53" ht="14.1" customHeight="1" x14ac:dyDescent="0.15">
      <c r="B254" s="396"/>
      <c r="C254" s="399"/>
      <c r="D254" s="402"/>
      <c r="E254" s="402"/>
      <c r="F254" s="396"/>
      <c r="G254" s="402"/>
      <c r="H254" s="333"/>
      <c r="I254" s="334"/>
      <c r="J254" s="335"/>
      <c r="K254" s="443"/>
      <c r="L254" s="444"/>
      <c r="M254" s="444"/>
      <c r="N254" s="444"/>
      <c r="O254" s="452"/>
      <c r="P254" s="456"/>
      <c r="Q254" s="457"/>
      <c r="R254" s="457"/>
      <c r="S254" s="457"/>
      <c r="T254" s="458"/>
      <c r="U254" s="363"/>
      <c r="V254" s="363"/>
      <c r="W254" s="364"/>
      <c r="X254" s="371"/>
      <c r="Y254" s="372"/>
      <c r="Z254" s="373"/>
      <c r="AA254" s="376"/>
      <c r="AB254" s="363"/>
      <c r="AC254" s="364"/>
      <c r="AD254" s="383"/>
      <c r="AE254" s="384"/>
      <c r="AF254" s="384"/>
      <c r="AG254" s="385"/>
      <c r="AH254" s="333"/>
      <c r="AI254" s="334"/>
      <c r="AJ254" s="335"/>
      <c r="AK254" s="339"/>
      <c r="AL254" s="339"/>
      <c r="AM254" s="340"/>
      <c r="AN254" s="345"/>
      <c r="AO254" s="345"/>
      <c r="AP254" s="345"/>
      <c r="AQ254" s="345"/>
      <c r="AR254" s="346"/>
      <c r="AT254" s="31"/>
      <c r="AU254" s="193"/>
      <c r="AV254" s="193"/>
      <c r="AW254" s="285"/>
      <c r="AX254" s="31"/>
      <c r="AY254" s="31"/>
      <c r="AZ254" s="31"/>
      <c r="BA254" s="31"/>
    </row>
    <row r="255" spans="2:53" ht="14.1" customHeight="1" x14ac:dyDescent="0.15">
      <c r="B255" s="394">
        <v>6</v>
      </c>
      <c r="C255" s="397" t="s">
        <v>102</v>
      </c>
      <c r="D255" s="400">
        <v>25</v>
      </c>
      <c r="E255" s="400" t="s">
        <v>103</v>
      </c>
      <c r="F255" s="394" t="s">
        <v>108</v>
      </c>
      <c r="G255" s="400"/>
      <c r="H255" s="459"/>
      <c r="I255" s="460"/>
      <c r="J255" s="461"/>
      <c r="K255" s="439">
        <f t="shared" ref="K255" si="30">$M$219</f>
        <v>0</v>
      </c>
      <c r="L255" s="440"/>
      <c r="M255" s="440"/>
      <c r="N255" s="440"/>
      <c r="O255" s="445">
        <f t="shared" ref="O255" si="31">$M$222</f>
        <v>0</v>
      </c>
      <c r="P255" s="446"/>
      <c r="Q255" s="446"/>
      <c r="R255" s="446"/>
      <c r="S255" s="446"/>
      <c r="T255" s="447"/>
      <c r="U255" s="359">
        <f t="shared" ref="U255" si="32">IF(AND(H255="○",AV255="●"),IF(K255=0,20,20+ROUNDDOWN((K255-1000)/1000,0)*20),0)</f>
        <v>0</v>
      </c>
      <c r="V255" s="359"/>
      <c r="W255" s="360"/>
      <c r="X255" s="365">
        <f t="shared" ref="X255" si="33">IF(AND(H255="○",AV255="●"),IF(O255&gt;=10,O255*0.2,0),0)</f>
        <v>0</v>
      </c>
      <c r="Y255" s="366"/>
      <c r="Z255" s="367"/>
      <c r="AA255" s="374">
        <f t="shared" ref="AA255" si="34">IF(AND(H255="○",AV255="●"),P257*2,0)</f>
        <v>0</v>
      </c>
      <c r="AB255" s="359"/>
      <c r="AC255" s="360"/>
      <c r="AD255" s="377">
        <f t="shared" ref="AD255" si="35">U255+X255+AA255</f>
        <v>0</v>
      </c>
      <c r="AE255" s="378"/>
      <c r="AF255" s="378"/>
      <c r="AG255" s="379"/>
      <c r="AH255" s="330">
        <v>1</v>
      </c>
      <c r="AI255" s="331"/>
      <c r="AJ255" s="332"/>
      <c r="AK255" s="336">
        <f t="shared" ref="AK255" si="36">IF(AH255=1,$AL$31,IF(AH255=2,$AL$49,IF(AH255=3,$AL$68,IF(AH255=4,$AL$86,IF(AH255=5,$AL$104,IF(AH255=6,$AL$123,IF(AH255=7,$AL$141,IF(AH255=8,$AL$160,IF(AH255=9,$AL$178,IF(AH255=10,$AL$196,0))))))))))</f>
        <v>0</v>
      </c>
      <c r="AL255" s="337"/>
      <c r="AM255" s="338"/>
      <c r="AN255" s="341">
        <f t="shared" ref="AN255" si="37">IF(H255="○",ROUNDUP(AD255*AK255,1),0)</f>
        <v>0</v>
      </c>
      <c r="AO255" s="341"/>
      <c r="AP255" s="341"/>
      <c r="AQ255" s="341"/>
      <c r="AR255" s="342"/>
      <c r="AT255" s="31"/>
      <c r="AU255" s="193"/>
      <c r="AV255" s="193" t="str">
        <f>IF(OR(H255="×",AV259="×"),"×","●")</f>
        <v>●</v>
      </c>
      <c r="AW255" s="285">
        <f>IF(AV255="●",IF(H255="定","-",H255),"-")</f>
        <v>0</v>
      </c>
      <c r="AX255" s="31"/>
      <c r="AY255" s="31"/>
      <c r="AZ255" s="31"/>
      <c r="BA255" s="31"/>
    </row>
    <row r="256" spans="2:53" ht="14.1" customHeight="1" x14ac:dyDescent="0.15">
      <c r="B256" s="395"/>
      <c r="C256" s="398"/>
      <c r="D256" s="401"/>
      <c r="E256" s="401"/>
      <c r="F256" s="395"/>
      <c r="G256" s="401"/>
      <c r="H256" s="330"/>
      <c r="I256" s="331"/>
      <c r="J256" s="332"/>
      <c r="K256" s="441"/>
      <c r="L256" s="442"/>
      <c r="M256" s="442"/>
      <c r="N256" s="442"/>
      <c r="O256" s="448"/>
      <c r="P256" s="449"/>
      <c r="Q256" s="449"/>
      <c r="R256" s="449"/>
      <c r="S256" s="449"/>
      <c r="T256" s="450"/>
      <c r="U256" s="361"/>
      <c r="V256" s="361"/>
      <c r="W256" s="362"/>
      <c r="X256" s="368"/>
      <c r="Y256" s="369"/>
      <c r="Z256" s="370"/>
      <c r="AA256" s="375"/>
      <c r="AB256" s="361"/>
      <c r="AC256" s="362"/>
      <c r="AD256" s="380"/>
      <c r="AE256" s="381"/>
      <c r="AF256" s="381"/>
      <c r="AG256" s="382"/>
      <c r="AH256" s="330"/>
      <c r="AI256" s="331"/>
      <c r="AJ256" s="332"/>
      <c r="AK256" s="339"/>
      <c r="AL256" s="339"/>
      <c r="AM256" s="340"/>
      <c r="AN256" s="343"/>
      <c r="AO256" s="343"/>
      <c r="AP256" s="343"/>
      <c r="AQ256" s="343"/>
      <c r="AR256" s="344"/>
      <c r="AT256" s="31"/>
      <c r="AU256" s="193"/>
      <c r="AV256" s="193"/>
      <c r="AW256" s="285"/>
      <c r="AX256" s="31"/>
      <c r="AY256" s="31"/>
      <c r="AZ256" s="31"/>
      <c r="BA256" s="31"/>
    </row>
    <row r="257" spans="2:53" ht="14.1" customHeight="1" x14ac:dyDescent="0.15">
      <c r="B257" s="395"/>
      <c r="C257" s="398"/>
      <c r="D257" s="401"/>
      <c r="E257" s="401"/>
      <c r="F257" s="395"/>
      <c r="G257" s="401"/>
      <c r="H257" s="330"/>
      <c r="I257" s="331"/>
      <c r="J257" s="332"/>
      <c r="K257" s="441"/>
      <c r="L257" s="442"/>
      <c r="M257" s="442"/>
      <c r="N257" s="442"/>
      <c r="O257" s="451"/>
      <c r="P257" s="453">
        <f t="shared" ref="P257" si="38">$M$224</f>
        <v>0</v>
      </c>
      <c r="Q257" s="454"/>
      <c r="R257" s="454"/>
      <c r="S257" s="454"/>
      <c r="T257" s="455"/>
      <c r="U257" s="361"/>
      <c r="V257" s="361"/>
      <c r="W257" s="362"/>
      <c r="X257" s="368"/>
      <c r="Y257" s="369"/>
      <c r="Z257" s="370"/>
      <c r="AA257" s="375"/>
      <c r="AB257" s="361"/>
      <c r="AC257" s="362"/>
      <c r="AD257" s="380"/>
      <c r="AE257" s="381"/>
      <c r="AF257" s="381"/>
      <c r="AG257" s="382"/>
      <c r="AH257" s="330"/>
      <c r="AI257" s="331"/>
      <c r="AJ257" s="332"/>
      <c r="AK257" s="339"/>
      <c r="AL257" s="339"/>
      <c r="AM257" s="340"/>
      <c r="AN257" s="343"/>
      <c r="AO257" s="343"/>
      <c r="AP257" s="343"/>
      <c r="AQ257" s="343"/>
      <c r="AR257" s="344"/>
      <c r="AT257" s="31"/>
      <c r="AU257" s="193"/>
      <c r="AV257" s="193"/>
      <c r="AW257" s="285"/>
      <c r="AX257" s="31"/>
      <c r="AY257" s="31"/>
      <c r="AZ257" s="31"/>
      <c r="BA257" s="31"/>
    </row>
    <row r="258" spans="2:53" ht="14.1" customHeight="1" x14ac:dyDescent="0.15">
      <c r="B258" s="396"/>
      <c r="C258" s="399"/>
      <c r="D258" s="402"/>
      <c r="E258" s="402"/>
      <c r="F258" s="396"/>
      <c r="G258" s="402"/>
      <c r="H258" s="333"/>
      <c r="I258" s="334"/>
      <c r="J258" s="335"/>
      <c r="K258" s="443"/>
      <c r="L258" s="444"/>
      <c r="M258" s="444"/>
      <c r="N258" s="444"/>
      <c r="O258" s="452"/>
      <c r="P258" s="456"/>
      <c r="Q258" s="457"/>
      <c r="R258" s="457"/>
      <c r="S258" s="457"/>
      <c r="T258" s="458"/>
      <c r="U258" s="363"/>
      <c r="V258" s="363"/>
      <c r="W258" s="364"/>
      <c r="X258" s="371"/>
      <c r="Y258" s="372"/>
      <c r="Z258" s="373"/>
      <c r="AA258" s="376"/>
      <c r="AB258" s="363"/>
      <c r="AC258" s="364"/>
      <c r="AD258" s="383"/>
      <c r="AE258" s="384"/>
      <c r="AF258" s="384"/>
      <c r="AG258" s="385"/>
      <c r="AH258" s="333"/>
      <c r="AI258" s="334"/>
      <c r="AJ258" s="335"/>
      <c r="AK258" s="339"/>
      <c r="AL258" s="339"/>
      <c r="AM258" s="340"/>
      <c r="AN258" s="345"/>
      <c r="AO258" s="345"/>
      <c r="AP258" s="345"/>
      <c r="AQ258" s="345"/>
      <c r="AR258" s="346"/>
      <c r="AT258" s="31"/>
      <c r="AU258" s="193"/>
      <c r="AV258" s="193"/>
      <c r="AW258" s="285"/>
      <c r="AX258" s="31"/>
      <c r="AY258" s="31"/>
      <c r="AZ258" s="31"/>
      <c r="BA258" s="31"/>
    </row>
    <row r="259" spans="2:53" ht="14.1" customHeight="1" x14ac:dyDescent="0.15">
      <c r="B259" s="394">
        <v>6</v>
      </c>
      <c r="C259" s="397" t="s">
        <v>102</v>
      </c>
      <c r="D259" s="400">
        <v>26</v>
      </c>
      <c r="E259" s="400" t="s">
        <v>103</v>
      </c>
      <c r="F259" s="394" t="s">
        <v>109</v>
      </c>
      <c r="G259" s="400"/>
      <c r="H259" s="459"/>
      <c r="I259" s="460"/>
      <c r="J259" s="461"/>
      <c r="K259" s="439">
        <f t="shared" ref="K259" si="39">$M$219</f>
        <v>0</v>
      </c>
      <c r="L259" s="440"/>
      <c r="M259" s="440"/>
      <c r="N259" s="440"/>
      <c r="O259" s="445">
        <f t="shared" ref="O259" si="40">$M$222</f>
        <v>0</v>
      </c>
      <c r="P259" s="446"/>
      <c r="Q259" s="446"/>
      <c r="R259" s="446"/>
      <c r="S259" s="446"/>
      <c r="T259" s="447"/>
      <c r="U259" s="359">
        <f t="shared" ref="U259" si="41">IF(AND(H259="○",AV259="●"),IF(K259=0,20,20+ROUNDDOWN((K259-1000)/1000,0)*20),0)</f>
        <v>0</v>
      </c>
      <c r="V259" s="359"/>
      <c r="W259" s="360"/>
      <c r="X259" s="365">
        <f t="shared" ref="X259" si="42">IF(AND(H259="○",AV259="●"),IF(O259&gt;=10,O259*0.2,0),0)</f>
        <v>0</v>
      </c>
      <c r="Y259" s="366"/>
      <c r="Z259" s="367"/>
      <c r="AA259" s="374">
        <f t="shared" ref="AA259" si="43">IF(AND(H259="○",AV259="●"),P261*2,0)</f>
        <v>0</v>
      </c>
      <c r="AB259" s="359"/>
      <c r="AC259" s="360"/>
      <c r="AD259" s="377">
        <f t="shared" ref="AD259" si="44">U259+X259+AA259</f>
        <v>0</v>
      </c>
      <c r="AE259" s="378"/>
      <c r="AF259" s="378"/>
      <c r="AG259" s="379"/>
      <c r="AH259" s="330">
        <v>1</v>
      </c>
      <c r="AI259" s="331"/>
      <c r="AJ259" s="332"/>
      <c r="AK259" s="336">
        <f t="shared" ref="AK259" si="45">IF(AH259=1,$AL$31,IF(AH259=2,$AL$49,IF(AH259=3,$AL$68,IF(AH259=4,$AL$86,IF(AH259=5,$AL$104,IF(AH259=6,$AL$123,IF(AH259=7,$AL$141,IF(AH259=8,$AL$160,IF(AH259=9,$AL$178,IF(AH259=10,$AL$196,0))))))))))</f>
        <v>0</v>
      </c>
      <c r="AL259" s="337"/>
      <c r="AM259" s="338"/>
      <c r="AN259" s="341">
        <f t="shared" ref="AN259" si="46">IF(H259="○",ROUNDUP(AD259*AK259,1),0)</f>
        <v>0</v>
      </c>
      <c r="AO259" s="341"/>
      <c r="AP259" s="341"/>
      <c r="AQ259" s="341"/>
      <c r="AR259" s="342"/>
      <c r="AT259" s="31"/>
      <c r="AU259" s="193"/>
      <c r="AV259" s="193" t="str">
        <f>IF(OR(H259="×",AV263="×"),"×","●")</f>
        <v>●</v>
      </c>
      <c r="AW259" s="285">
        <f>IF(AV259="●",IF(H259="定","-",H259),"-")</f>
        <v>0</v>
      </c>
      <c r="AX259" s="31"/>
      <c r="AY259" s="31"/>
      <c r="AZ259" s="31"/>
      <c r="BA259" s="31"/>
    </row>
    <row r="260" spans="2:53" ht="14.1" customHeight="1" x14ac:dyDescent="0.15">
      <c r="B260" s="395"/>
      <c r="C260" s="398"/>
      <c r="D260" s="401"/>
      <c r="E260" s="401"/>
      <c r="F260" s="395"/>
      <c r="G260" s="401"/>
      <c r="H260" s="330"/>
      <c r="I260" s="331"/>
      <c r="J260" s="332"/>
      <c r="K260" s="441"/>
      <c r="L260" s="442"/>
      <c r="M260" s="442"/>
      <c r="N260" s="442"/>
      <c r="O260" s="448"/>
      <c r="P260" s="449"/>
      <c r="Q260" s="449"/>
      <c r="R260" s="449"/>
      <c r="S260" s="449"/>
      <c r="T260" s="450"/>
      <c r="U260" s="361"/>
      <c r="V260" s="361"/>
      <c r="W260" s="362"/>
      <c r="X260" s="368"/>
      <c r="Y260" s="369"/>
      <c r="Z260" s="370"/>
      <c r="AA260" s="375"/>
      <c r="AB260" s="361"/>
      <c r="AC260" s="362"/>
      <c r="AD260" s="380"/>
      <c r="AE260" s="381"/>
      <c r="AF260" s="381"/>
      <c r="AG260" s="382"/>
      <c r="AH260" s="330"/>
      <c r="AI260" s="331"/>
      <c r="AJ260" s="332"/>
      <c r="AK260" s="339"/>
      <c r="AL260" s="339"/>
      <c r="AM260" s="340"/>
      <c r="AN260" s="343"/>
      <c r="AO260" s="343"/>
      <c r="AP260" s="343"/>
      <c r="AQ260" s="343"/>
      <c r="AR260" s="344"/>
      <c r="AT260" s="31"/>
      <c r="AU260" s="193"/>
      <c r="AV260" s="193"/>
      <c r="AW260" s="285"/>
      <c r="AX260" s="31"/>
      <c r="AY260" s="31"/>
      <c r="AZ260" s="31"/>
      <c r="BA260" s="31"/>
    </row>
    <row r="261" spans="2:53" ht="14.1" customHeight="1" x14ac:dyDescent="0.15">
      <c r="B261" s="395"/>
      <c r="C261" s="398"/>
      <c r="D261" s="401"/>
      <c r="E261" s="401"/>
      <c r="F261" s="395"/>
      <c r="G261" s="401"/>
      <c r="H261" s="330"/>
      <c r="I261" s="331"/>
      <c r="J261" s="332"/>
      <c r="K261" s="441"/>
      <c r="L261" s="442"/>
      <c r="M261" s="442"/>
      <c r="N261" s="442"/>
      <c r="O261" s="451"/>
      <c r="P261" s="453">
        <f t="shared" ref="P261" si="47">$M$224</f>
        <v>0</v>
      </c>
      <c r="Q261" s="454"/>
      <c r="R261" s="454"/>
      <c r="S261" s="454"/>
      <c r="T261" s="455"/>
      <c r="U261" s="361"/>
      <c r="V261" s="361"/>
      <c r="W261" s="362"/>
      <c r="X261" s="368"/>
      <c r="Y261" s="369"/>
      <c r="Z261" s="370"/>
      <c r="AA261" s="375"/>
      <c r="AB261" s="361"/>
      <c r="AC261" s="362"/>
      <c r="AD261" s="380"/>
      <c r="AE261" s="381"/>
      <c r="AF261" s="381"/>
      <c r="AG261" s="382"/>
      <c r="AH261" s="330"/>
      <c r="AI261" s="331"/>
      <c r="AJ261" s="332"/>
      <c r="AK261" s="339"/>
      <c r="AL261" s="339"/>
      <c r="AM261" s="340"/>
      <c r="AN261" s="343"/>
      <c r="AO261" s="343"/>
      <c r="AP261" s="343"/>
      <c r="AQ261" s="343"/>
      <c r="AR261" s="344"/>
      <c r="AT261" s="31"/>
      <c r="AU261" s="193"/>
      <c r="AV261" s="193"/>
      <c r="AW261" s="285"/>
      <c r="AX261" s="31"/>
      <c r="AY261" s="31"/>
      <c r="AZ261" s="31"/>
      <c r="BA261" s="31"/>
    </row>
    <row r="262" spans="2:53" ht="14.1" customHeight="1" x14ac:dyDescent="0.15">
      <c r="B262" s="396"/>
      <c r="C262" s="399"/>
      <c r="D262" s="402"/>
      <c r="E262" s="402"/>
      <c r="F262" s="396"/>
      <c r="G262" s="402"/>
      <c r="H262" s="333"/>
      <c r="I262" s="334"/>
      <c r="J262" s="335"/>
      <c r="K262" s="443"/>
      <c r="L262" s="444"/>
      <c r="M262" s="444"/>
      <c r="N262" s="444"/>
      <c r="O262" s="452"/>
      <c r="P262" s="456"/>
      <c r="Q262" s="457"/>
      <c r="R262" s="457"/>
      <c r="S262" s="457"/>
      <c r="T262" s="458"/>
      <c r="U262" s="363"/>
      <c r="V262" s="363"/>
      <c r="W262" s="364"/>
      <c r="X262" s="371"/>
      <c r="Y262" s="372"/>
      <c r="Z262" s="373"/>
      <c r="AA262" s="376"/>
      <c r="AB262" s="363"/>
      <c r="AC262" s="364"/>
      <c r="AD262" s="383"/>
      <c r="AE262" s="384"/>
      <c r="AF262" s="384"/>
      <c r="AG262" s="385"/>
      <c r="AH262" s="333"/>
      <c r="AI262" s="334"/>
      <c r="AJ262" s="335"/>
      <c r="AK262" s="339"/>
      <c r="AL262" s="339"/>
      <c r="AM262" s="340"/>
      <c r="AN262" s="345"/>
      <c r="AO262" s="345"/>
      <c r="AP262" s="345"/>
      <c r="AQ262" s="345"/>
      <c r="AR262" s="346"/>
      <c r="AT262" s="31"/>
      <c r="AU262" s="193"/>
      <c r="AV262" s="193"/>
      <c r="AW262" s="285"/>
      <c r="AX262" s="31"/>
      <c r="AY262" s="31"/>
      <c r="AZ262" s="31"/>
      <c r="BA262" s="31"/>
    </row>
    <row r="263" spans="2:53" ht="14.1" customHeight="1" x14ac:dyDescent="0.15">
      <c r="B263" s="394">
        <v>6</v>
      </c>
      <c r="C263" s="397" t="s">
        <v>102</v>
      </c>
      <c r="D263" s="400">
        <v>27</v>
      </c>
      <c r="E263" s="400" t="s">
        <v>103</v>
      </c>
      <c r="F263" s="394" t="s">
        <v>110</v>
      </c>
      <c r="G263" s="400"/>
      <c r="H263" s="459"/>
      <c r="I263" s="460"/>
      <c r="J263" s="461"/>
      <c r="K263" s="439">
        <f t="shared" ref="K263" si="48">$M$219</f>
        <v>0</v>
      </c>
      <c r="L263" s="440"/>
      <c r="M263" s="440"/>
      <c r="N263" s="440"/>
      <c r="O263" s="445">
        <f t="shared" ref="O263" si="49">$M$222</f>
        <v>0</v>
      </c>
      <c r="P263" s="446"/>
      <c r="Q263" s="446"/>
      <c r="R263" s="446"/>
      <c r="S263" s="446"/>
      <c r="T263" s="447"/>
      <c r="U263" s="359">
        <f t="shared" ref="U263" si="50">IF(AND(H263="○",AV263="●"),IF(K263=0,20,20+ROUNDDOWN((K263-1000)/1000,0)*20),0)</f>
        <v>0</v>
      </c>
      <c r="V263" s="359"/>
      <c r="W263" s="360"/>
      <c r="X263" s="365">
        <f t="shared" ref="X263" si="51">IF(AND(H263="○",AV263="●"),IF(O263&gt;=10,O263*0.2,0),0)</f>
        <v>0</v>
      </c>
      <c r="Y263" s="366"/>
      <c r="Z263" s="367"/>
      <c r="AA263" s="374">
        <f t="shared" ref="AA263" si="52">IF(AND(H263="○",AV263="●"),P265*2,0)</f>
        <v>0</v>
      </c>
      <c r="AB263" s="359"/>
      <c r="AC263" s="360"/>
      <c r="AD263" s="377">
        <f t="shared" ref="AD263" si="53">U263+X263+AA263</f>
        <v>0</v>
      </c>
      <c r="AE263" s="378"/>
      <c r="AF263" s="378"/>
      <c r="AG263" s="379"/>
      <c r="AH263" s="330">
        <v>1</v>
      </c>
      <c r="AI263" s="331"/>
      <c r="AJ263" s="332"/>
      <c r="AK263" s="336">
        <f t="shared" ref="AK263" si="54">IF(AH263=1,$AL$31,IF(AH263=2,$AL$49,IF(AH263=3,$AL$68,IF(AH263=4,$AL$86,IF(AH263=5,$AL$104,IF(AH263=6,$AL$123,IF(AH263=7,$AL$141,IF(AH263=8,$AL$160,IF(AH263=9,$AL$178,IF(AH263=10,$AL$196,0))))))))))</f>
        <v>0</v>
      </c>
      <c r="AL263" s="337"/>
      <c r="AM263" s="338"/>
      <c r="AN263" s="341">
        <f t="shared" ref="AN263" si="55">IF(H263="○",ROUNDUP(AD263*AK263,1),0)</f>
        <v>0</v>
      </c>
      <c r="AO263" s="341"/>
      <c r="AP263" s="341"/>
      <c r="AQ263" s="341"/>
      <c r="AR263" s="342"/>
      <c r="AT263" s="31"/>
      <c r="AU263" s="193"/>
      <c r="AV263" s="193" t="str">
        <f t="shared" ref="AV263" si="56">IF(OR(H263="×",AV267="×"),"×","●")</f>
        <v>●</v>
      </c>
      <c r="AW263" s="285">
        <f>IF(AV263="●",IF(H263="定","-",H263),"-")</f>
        <v>0</v>
      </c>
      <c r="AX263" s="31"/>
      <c r="AY263" s="31"/>
      <c r="AZ263" s="31"/>
      <c r="BA263" s="31"/>
    </row>
    <row r="264" spans="2:53" ht="14.1" customHeight="1" x14ac:dyDescent="0.15">
      <c r="B264" s="395"/>
      <c r="C264" s="398"/>
      <c r="D264" s="401"/>
      <c r="E264" s="401"/>
      <c r="F264" s="395"/>
      <c r="G264" s="401"/>
      <c r="H264" s="330"/>
      <c r="I264" s="331"/>
      <c r="J264" s="332"/>
      <c r="K264" s="441"/>
      <c r="L264" s="442"/>
      <c r="M264" s="442"/>
      <c r="N264" s="442"/>
      <c r="O264" s="448"/>
      <c r="P264" s="449"/>
      <c r="Q264" s="449"/>
      <c r="R264" s="449"/>
      <c r="S264" s="449"/>
      <c r="T264" s="450"/>
      <c r="U264" s="361"/>
      <c r="V264" s="361"/>
      <c r="W264" s="362"/>
      <c r="X264" s="368"/>
      <c r="Y264" s="369"/>
      <c r="Z264" s="370"/>
      <c r="AA264" s="375"/>
      <c r="AB264" s="361"/>
      <c r="AC264" s="362"/>
      <c r="AD264" s="380"/>
      <c r="AE264" s="381"/>
      <c r="AF264" s="381"/>
      <c r="AG264" s="382"/>
      <c r="AH264" s="330"/>
      <c r="AI264" s="331"/>
      <c r="AJ264" s="332"/>
      <c r="AK264" s="339"/>
      <c r="AL264" s="339"/>
      <c r="AM264" s="340"/>
      <c r="AN264" s="343"/>
      <c r="AO264" s="343"/>
      <c r="AP264" s="343"/>
      <c r="AQ264" s="343"/>
      <c r="AR264" s="344"/>
      <c r="AT264" s="31"/>
      <c r="AU264" s="193"/>
      <c r="AV264" s="193"/>
      <c r="AW264" s="285"/>
      <c r="AX264" s="31"/>
      <c r="AY264" s="31"/>
      <c r="AZ264" s="31"/>
      <c r="BA264" s="31"/>
    </row>
    <row r="265" spans="2:53" ht="14.1" customHeight="1" x14ac:dyDescent="0.15">
      <c r="B265" s="395"/>
      <c r="C265" s="398"/>
      <c r="D265" s="401"/>
      <c r="E265" s="401"/>
      <c r="F265" s="395"/>
      <c r="G265" s="401"/>
      <c r="H265" s="330"/>
      <c r="I265" s="331"/>
      <c r="J265" s="332"/>
      <c r="K265" s="441"/>
      <c r="L265" s="442"/>
      <c r="M265" s="442"/>
      <c r="N265" s="442"/>
      <c r="O265" s="451"/>
      <c r="P265" s="453">
        <f t="shared" ref="P265" si="57">$M$224</f>
        <v>0</v>
      </c>
      <c r="Q265" s="454"/>
      <c r="R265" s="454"/>
      <c r="S265" s="454"/>
      <c r="T265" s="455"/>
      <c r="U265" s="361"/>
      <c r="V265" s="361"/>
      <c r="W265" s="362"/>
      <c r="X265" s="368"/>
      <c r="Y265" s="369"/>
      <c r="Z265" s="370"/>
      <c r="AA265" s="375"/>
      <c r="AB265" s="361"/>
      <c r="AC265" s="362"/>
      <c r="AD265" s="380"/>
      <c r="AE265" s="381"/>
      <c r="AF265" s="381"/>
      <c r="AG265" s="382"/>
      <c r="AH265" s="330"/>
      <c r="AI265" s="331"/>
      <c r="AJ265" s="332"/>
      <c r="AK265" s="339"/>
      <c r="AL265" s="339"/>
      <c r="AM265" s="340"/>
      <c r="AN265" s="343"/>
      <c r="AO265" s="343"/>
      <c r="AP265" s="343"/>
      <c r="AQ265" s="343"/>
      <c r="AR265" s="344"/>
      <c r="AT265" s="31"/>
      <c r="AU265" s="193"/>
      <c r="AV265" s="193"/>
      <c r="AW265" s="285"/>
      <c r="AX265" s="31"/>
      <c r="AY265" s="31"/>
      <c r="AZ265" s="31"/>
      <c r="BA265" s="31"/>
    </row>
    <row r="266" spans="2:53" ht="14.1" customHeight="1" x14ac:dyDescent="0.15">
      <c r="B266" s="396"/>
      <c r="C266" s="399"/>
      <c r="D266" s="402"/>
      <c r="E266" s="402"/>
      <c r="F266" s="396"/>
      <c r="G266" s="402"/>
      <c r="H266" s="333"/>
      <c r="I266" s="334"/>
      <c r="J266" s="335"/>
      <c r="K266" s="443"/>
      <c r="L266" s="444"/>
      <c r="M266" s="444"/>
      <c r="N266" s="444"/>
      <c r="O266" s="452"/>
      <c r="P266" s="456"/>
      <c r="Q266" s="457"/>
      <c r="R266" s="457"/>
      <c r="S266" s="457"/>
      <c r="T266" s="458"/>
      <c r="U266" s="363"/>
      <c r="V266" s="363"/>
      <c r="W266" s="364"/>
      <c r="X266" s="371"/>
      <c r="Y266" s="372"/>
      <c r="Z266" s="373"/>
      <c r="AA266" s="376"/>
      <c r="AB266" s="363"/>
      <c r="AC266" s="364"/>
      <c r="AD266" s="383"/>
      <c r="AE266" s="384"/>
      <c r="AF266" s="384"/>
      <c r="AG266" s="385"/>
      <c r="AH266" s="333"/>
      <c r="AI266" s="334"/>
      <c r="AJ266" s="335"/>
      <c r="AK266" s="339"/>
      <c r="AL266" s="339"/>
      <c r="AM266" s="340"/>
      <c r="AN266" s="345"/>
      <c r="AO266" s="345"/>
      <c r="AP266" s="345"/>
      <c r="AQ266" s="345"/>
      <c r="AR266" s="346"/>
      <c r="AT266" s="31"/>
      <c r="AU266" s="193"/>
      <c r="AV266" s="193"/>
      <c r="AW266" s="285"/>
      <c r="AX266" s="31"/>
      <c r="AY266" s="31"/>
      <c r="AZ266" s="31"/>
      <c r="BA266" s="31"/>
    </row>
    <row r="267" spans="2:53" ht="14.1" customHeight="1" x14ac:dyDescent="0.15">
      <c r="B267" s="394">
        <v>6</v>
      </c>
      <c r="C267" s="397" t="s">
        <v>102</v>
      </c>
      <c r="D267" s="400">
        <v>28</v>
      </c>
      <c r="E267" s="400" t="s">
        <v>103</v>
      </c>
      <c r="F267" s="394" t="s">
        <v>111</v>
      </c>
      <c r="G267" s="400"/>
      <c r="H267" s="459"/>
      <c r="I267" s="460"/>
      <c r="J267" s="461"/>
      <c r="K267" s="439">
        <f t="shared" ref="K267" si="58">$M$219</f>
        <v>0</v>
      </c>
      <c r="L267" s="440"/>
      <c r="M267" s="440"/>
      <c r="N267" s="440"/>
      <c r="O267" s="445">
        <f t="shared" ref="O267" si="59">$M$222</f>
        <v>0</v>
      </c>
      <c r="P267" s="446"/>
      <c r="Q267" s="446"/>
      <c r="R267" s="446"/>
      <c r="S267" s="446"/>
      <c r="T267" s="447"/>
      <c r="U267" s="359">
        <f t="shared" ref="U267" si="60">IF(AND(H267="○",AV267="●"),IF(K267=0,20,20+ROUNDDOWN((K267-1000)/1000,0)*20),0)</f>
        <v>0</v>
      </c>
      <c r="V267" s="359"/>
      <c r="W267" s="360"/>
      <c r="X267" s="365">
        <f t="shared" ref="X267" si="61">IF(AND(H267="○",AV267="●"),IF(O267&gt;=10,O267*0.2,0),0)</f>
        <v>0</v>
      </c>
      <c r="Y267" s="366"/>
      <c r="Z267" s="367"/>
      <c r="AA267" s="374">
        <f t="shared" ref="AA267" si="62">IF(AND(H267="○",AV267="●"),P269*2,0)</f>
        <v>0</v>
      </c>
      <c r="AB267" s="359"/>
      <c r="AC267" s="360"/>
      <c r="AD267" s="377">
        <f t="shared" ref="AD267" si="63">U267+X267+AA267</f>
        <v>0</v>
      </c>
      <c r="AE267" s="378"/>
      <c r="AF267" s="378"/>
      <c r="AG267" s="379"/>
      <c r="AH267" s="330">
        <v>1</v>
      </c>
      <c r="AI267" s="331"/>
      <c r="AJ267" s="332"/>
      <c r="AK267" s="336">
        <f t="shared" ref="AK267" si="64">IF(AH267=1,$AL$31,IF(AH267=2,$AL$49,IF(AH267=3,$AL$68,IF(AH267=4,$AL$86,IF(AH267=5,$AL$104,IF(AH267=6,$AL$123,IF(AH267=7,$AL$141,IF(AH267=8,$AL$160,IF(AH267=9,$AL$178,IF(AH267=10,$AL$196,0))))))))))</f>
        <v>0</v>
      </c>
      <c r="AL267" s="337"/>
      <c r="AM267" s="338"/>
      <c r="AN267" s="341">
        <f t="shared" ref="AN267" si="65">IF(H267="○",ROUNDUP(AD267*AK267,1),0)</f>
        <v>0</v>
      </c>
      <c r="AO267" s="341"/>
      <c r="AP267" s="341"/>
      <c r="AQ267" s="341"/>
      <c r="AR267" s="342"/>
      <c r="AT267" s="31"/>
      <c r="AU267" s="193"/>
      <c r="AV267" s="193" t="str">
        <f t="shared" ref="AV267" si="66">IF(OR(H267="×",AV271="×"),"×","●")</f>
        <v>●</v>
      </c>
      <c r="AW267" s="285">
        <f>IF(AV267="●",IF(H267="定","-",H267),"-")</f>
        <v>0</v>
      </c>
      <c r="AX267" s="31"/>
      <c r="AY267" s="31"/>
      <c r="AZ267" s="31"/>
      <c r="BA267" s="31"/>
    </row>
    <row r="268" spans="2:53" ht="14.1" customHeight="1" x14ac:dyDescent="0.15">
      <c r="B268" s="395"/>
      <c r="C268" s="398"/>
      <c r="D268" s="401"/>
      <c r="E268" s="401"/>
      <c r="F268" s="395"/>
      <c r="G268" s="401"/>
      <c r="H268" s="330"/>
      <c r="I268" s="331"/>
      <c r="J268" s="332"/>
      <c r="K268" s="441"/>
      <c r="L268" s="442"/>
      <c r="M268" s="442"/>
      <c r="N268" s="442"/>
      <c r="O268" s="448"/>
      <c r="P268" s="449"/>
      <c r="Q268" s="449"/>
      <c r="R268" s="449"/>
      <c r="S268" s="449"/>
      <c r="T268" s="450"/>
      <c r="U268" s="361"/>
      <c r="V268" s="361"/>
      <c r="W268" s="362"/>
      <c r="X268" s="368"/>
      <c r="Y268" s="369"/>
      <c r="Z268" s="370"/>
      <c r="AA268" s="375"/>
      <c r="AB268" s="361"/>
      <c r="AC268" s="362"/>
      <c r="AD268" s="380"/>
      <c r="AE268" s="381"/>
      <c r="AF268" s="381"/>
      <c r="AG268" s="382"/>
      <c r="AH268" s="330"/>
      <c r="AI268" s="331"/>
      <c r="AJ268" s="332"/>
      <c r="AK268" s="339"/>
      <c r="AL268" s="339"/>
      <c r="AM268" s="340"/>
      <c r="AN268" s="343"/>
      <c r="AO268" s="343"/>
      <c r="AP268" s="343"/>
      <c r="AQ268" s="343"/>
      <c r="AR268" s="344"/>
      <c r="AT268" s="31"/>
      <c r="AU268" s="193"/>
      <c r="AV268" s="193"/>
      <c r="AW268" s="285"/>
      <c r="AX268" s="31"/>
      <c r="AY268" s="31"/>
      <c r="AZ268" s="31"/>
      <c r="BA268" s="31"/>
    </row>
    <row r="269" spans="2:53" ht="14.1" customHeight="1" x14ac:dyDescent="0.15">
      <c r="B269" s="395"/>
      <c r="C269" s="398"/>
      <c r="D269" s="401"/>
      <c r="E269" s="401"/>
      <c r="F269" s="395"/>
      <c r="G269" s="401"/>
      <c r="H269" s="330"/>
      <c r="I269" s="331"/>
      <c r="J269" s="332"/>
      <c r="K269" s="441"/>
      <c r="L269" s="442"/>
      <c r="M269" s="442"/>
      <c r="N269" s="442"/>
      <c r="O269" s="451"/>
      <c r="P269" s="453">
        <f t="shared" ref="P269" si="67">$M$224</f>
        <v>0</v>
      </c>
      <c r="Q269" s="454"/>
      <c r="R269" s="454"/>
      <c r="S269" s="454"/>
      <c r="T269" s="455"/>
      <c r="U269" s="361"/>
      <c r="V269" s="361"/>
      <c r="W269" s="362"/>
      <c r="X269" s="368"/>
      <c r="Y269" s="369"/>
      <c r="Z269" s="370"/>
      <c r="AA269" s="375"/>
      <c r="AB269" s="361"/>
      <c r="AC269" s="362"/>
      <c r="AD269" s="380"/>
      <c r="AE269" s="381"/>
      <c r="AF269" s="381"/>
      <c r="AG269" s="382"/>
      <c r="AH269" s="330"/>
      <c r="AI269" s="331"/>
      <c r="AJ269" s="332"/>
      <c r="AK269" s="339"/>
      <c r="AL269" s="339"/>
      <c r="AM269" s="340"/>
      <c r="AN269" s="343"/>
      <c r="AO269" s="343"/>
      <c r="AP269" s="343"/>
      <c r="AQ269" s="343"/>
      <c r="AR269" s="344"/>
      <c r="AT269" s="31"/>
      <c r="AU269" s="193"/>
      <c r="AV269" s="193"/>
      <c r="AW269" s="285"/>
      <c r="AX269" s="31"/>
      <c r="AY269" s="31"/>
      <c r="AZ269" s="31"/>
      <c r="BA269" s="31"/>
    </row>
    <row r="270" spans="2:53" ht="14.1" customHeight="1" x14ac:dyDescent="0.15">
      <c r="B270" s="396"/>
      <c r="C270" s="399"/>
      <c r="D270" s="402"/>
      <c r="E270" s="402"/>
      <c r="F270" s="396"/>
      <c r="G270" s="402"/>
      <c r="H270" s="333"/>
      <c r="I270" s="334"/>
      <c r="J270" s="335"/>
      <c r="K270" s="443"/>
      <c r="L270" s="444"/>
      <c r="M270" s="444"/>
      <c r="N270" s="444"/>
      <c r="O270" s="452"/>
      <c r="P270" s="456"/>
      <c r="Q270" s="457"/>
      <c r="R270" s="457"/>
      <c r="S270" s="457"/>
      <c r="T270" s="458"/>
      <c r="U270" s="363"/>
      <c r="V270" s="363"/>
      <c r="W270" s="364"/>
      <c r="X270" s="371"/>
      <c r="Y270" s="372"/>
      <c r="Z270" s="373"/>
      <c r="AA270" s="376"/>
      <c r="AB270" s="363"/>
      <c r="AC270" s="364"/>
      <c r="AD270" s="383"/>
      <c r="AE270" s="384"/>
      <c r="AF270" s="384"/>
      <c r="AG270" s="385"/>
      <c r="AH270" s="333"/>
      <c r="AI270" s="334"/>
      <c r="AJ270" s="335"/>
      <c r="AK270" s="339"/>
      <c r="AL270" s="339"/>
      <c r="AM270" s="340"/>
      <c r="AN270" s="345"/>
      <c r="AO270" s="345"/>
      <c r="AP270" s="345"/>
      <c r="AQ270" s="345"/>
      <c r="AR270" s="346"/>
      <c r="AT270" s="31"/>
      <c r="AU270" s="193"/>
      <c r="AV270" s="193"/>
      <c r="AW270" s="285"/>
      <c r="AX270" s="31"/>
      <c r="AY270" s="31"/>
      <c r="AZ270" s="31"/>
      <c r="BA270" s="31"/>
    </row>
    <row r="271" spans="2:53" ht="14.1" customHeight="1" x14ac:dyDescent="0.15">
      <c r="B271" s="394">
        <v>6</v>
      </c>
      <c r="C271" s="397" t="s">
        <v>102</v>
      </c>
      <c r="D271" s="400">
        <v>29</v>
      </c>
      <c r="E271" s="400" t="s">
        <v>103</v>
      </c>
      <c r="F271" s="394" t="s">
        <v>112</v>
      </c>
      <c r="G271" s="400"/>
      <c r="H271" s="459"/>
      <c r="I271" s="460"/>
      <c r="J271" s="461"/>
      <c r="K271" s="439">
        <f t="shared" ref="K271" si="68">$M$219</f>
        <v>0</v>
      </c>
      <c r="L271" s="440"/>
      <c r="M271" s="440"/>
      <c r="N271" s="440"/>
      <c r="O271" s="445">
        <f t="shared" ref="O271" si="69">$M$222</f>
        <v>0</v>
      </c>
      <c r="P271" s="446"/>
      <c r="Q271" s="446"/>
      <c r="R271" s="446"/>
      <c r="S271" s="446"/>
      <c r="T271" s="447"/>
      <c r="U271" s="359">
        <f t="shared" ref="U271" si="70">IF(AND(H271="○",AV271="●"),IF(K271=0,20,20+ROUNDDOWN((K271-1000)/1000,0)*20),0)</f>
        <v>0</v>
      </c>
      <c r="V271" s="359"/>
      <c r="W271" s="360"/>
      <c r="X271" s="365">
        <f t="shared" ref="X271" si="71">IF(AND(H271="○",AV271="●"),IF(O271&gt;=10,O271*0.2,0),0)</f>
        <v>0</v>
      </c>
      <c r="Y271" s="366"/>
      <c r="Z271" s="367"/>
      <c r="AA271" s="374">
        <f t="shared" ref="AA271" si="72">IF(AND(H271="○",AV271="●"),P273*2,0)</f>
        <v>0</v>
      </c>
      <c r="AB271" s="359"/>
      <c r="AC271" s="360"/>
      <c r="AD271" s="377">
        <f t="shared" ref="AD271" si="73">U271+X271+AA271</f>
        <v>0</v>
      </c>
      <c r="AE271" s="378"/>
      <c r="AF271" s="378"/>
      <c r="AG271" s="379"/>
      <c r="AH271" s="330">
        <v>1</v>
      </c>
      <c r="AI271" s="331"/>
      <c r="AJ271" s="332"/>
      <c r="AK271" s="336">
        <f t="shared" ref="AK271" si="74">IF(AH271=1,$AL$31,IF(AH271=2,$AL$49,IF(AH271=3,$AL$68,IF(AH271=4,$AL$86,IF(AH271=5,$AL$104,IF(AH271=6,$AL$123,IF(AH271=7,$AL$141,IF(AH271=8,$AL$160,IF(AH271=9,$AL$178,IF(AH271=10,$AL$196,0))))))))))</f>
        <v>0</v>
      </c>
      <c r="AL271" s="337"/>
      <c r="AM271" s="338"/>
      <c r="AN271" s="341">
        <f t="shared" ref="AN271" si="75">IF(H271="○",ROUNDUP(AD271*AK271,1),0)</f>
        <v>0</v>
      </c>
      <c r="AO271" s="341"/>
      <c r="AP271" s="341"/>
      <c r="AQ271" s="341"/>
      <c r="AR271" s="342"/>
      <c r="AT271" s="31"/>
      <c r="AU271" s="193"/>
      <c r="AV271" s="193" t="str">
        <f t="shared" ref="AV271" si="76">IF(OR(H271="×",AV275="×"),"×","●")</f>
        <v>●</v>
      </c>
      <c r="AW271" s="285">
        <f>IF(AV271="●",IF(H271="定","-",H271),"-")</f>
        <v>0</v>
      </c>
      <c r="AX271" s="31"/>
      <c r="AY271" s="31"/>
      <c r="AZ271" s="31"/>
      <c r="BA271" s="31"/>
    </row>
    <row r="272" spans="2:53" ht="14.1" customHeight="1" x14ac:dyDescent="0.15">
      <c r="B272" s="395"/>
      <c r="C272" s="398"/>
      <c r="D272" s="401"/>
      <c r="E272" s="401"/>
      <c r="F272" s="395"/>
      <c r="G272" s="401"/>
      <c r="H272" s="330"/>
      <c r="I272" s="331"/>
      <c r="J272" s="332"/>
      <c r="K272" s="441"/>
      <c r="L272" s="442"/>
      <c r="M272" s="442"/>
      <c r="N272" s="442"/>
      <c r="O272" s="448"/>
      <c r="P272" s="449"/>
      <c r="Q272" s="449"/>
      <c r="R272" s="449"/>
      <c r="S272" s="449"/>
      <c r="T272" s="450"/>
      <c r="U272" s="361"/>
      <c r="V272" s="361"/>
      <c r="W272" s="362"/>
      <c r="X272" s="368"/>
      <c r="Y272" s="369"/>
      <c r="Z272" s="370"/>
      <c r="AA272" s="375"/>
      <c r="AB272" s="361"/>
      <c r="AC272" s="362"/>
      <c r="AD272" s="380"/>
      <c r="AE272" s="381"/>
      <c r="AF272" s="381"/>
      <c r="AG272" s="382"/>
      <c r="AH272" s="330"/>
      <c r="AI272" s="331"/>
      <c r="AJ272" s="332"/>
      <c r="AK272" s="339"/>
      <c r="AL272" s="339"/>
      <c r="AM272" s="340"/>
      <c r="AN272" s="343"/>
      <c r="AO272" s="343"/>
      <c r="AP272" s="343"/>
      <c r="AQ272" s="343"/>
      <c r="AR272" s="344"/>
      <c r="AT272" s="31"/>
      <c r="AU272" s="193"/>
      <c r="AV272" s="193"/>
      <c r="AW272" s="285"/>
      <c r="AX272" s="31"/>
      <c r="AY272" s="31"/>
      <c r="AZ272" s="31"/>
      <c r="BA272" s="31"/>
    </row>
    <row r="273" spans="2:53" ht="14.1" customHeight="1" x14ac:dyDescent="0.15">
      <c r="B273" s="395"/>
      <c r="C273" s="398"/>
      <c r="D273" s="401"/>
      <c r="E273" s="401"/>
      <c r="F273" s="395"/>
      <c r="G273" s="401"/>
      <c r="H273" s="330"/>
      <c r="I273" s="331"/>
      <c r="J273" s="332"/>
      <c r="K273" s="441"/>
      <c r="L273" s="442"/>
      <c r="M273" s="442"/>
      <c r="N273" s="442"/>
      <c r="O273" s="451"/>
      <c r="P273" s="453">
        <f t="shared" ref="P273" si="77">$M$224</f>
        <v>0</v>
      </c>
      <c r="Q273" s="454"/>
      <c r="R273" s="454"/>
      <c r="S273" s="454"/>
      <c r="T273" s="455"/>
      <c r="U273" s="361"/>
      <c r="V273" s="361"/>
      <c r="W273" s="362"/>
      <c r="X273" s="368"/>
      <c r="Y273" s="369"/>
      <c r="Z273" s="370"/>
      <c r="AA273" s="375"/>
      <c r="AB273" s="361"/>
      <c r="AC273" s="362"/>
      <c r="AD273" s="380"/>
      <c r="AE273" s="381"/>
      <c r="AF273" s="381"/>
      <c r="AG273" s="382"/>
      <c r="AH273" s="330"/>
      <c r="AI273" s="331"/>
      <c r="AJ273" s="332"/>
      <c r="AK273" s="339"/>
      <c r="AL273" s="339"/>
      <c r="AM273" s="340"/>
      <c r="AN273" s="343"/>
      <c r="AO273" s="343"/>
      <c r="AP273" s="343"/>
      <c r="AQ273" s="343"/>
      <c r="AR273" s="344"/>
      <c r="AT273" s="31"/>
      <c r="AU273" s="193"/>
      <c r="AV273" s="193"/>
      <c r="AW273" s="285"/>
      <c r="AX273" s="31"/>
      <c r="AY273" s="31"/>
      <c r="AZ273" s="31"/>
      <c r="BA273" s="31"/>
    </row>
    <row r="274" spans="2:53" ht="14.1" customHeight="1" x14ac:dyDescent="0.15">
      <c r="B274" s="396"/>
      <c r="C274" s="399"/>
      <c r="D274" s="402"/>
      <c r="E274" s="402"/>
      <c r="F274" s="396"/>
      <c r="G274" s="402"/>
      <c r="H274" s="333"/>
      <c r="I274" s="334"/>
      <c r="J274" s="335"/>
      <c r="K274" s="443"/>
      <c r="L274" s="444"/>
      <c r="M274" s="444"/>
      <c r="N274" s="444"/>
      <c r="O274" s="452"/>
      <c r="P274" s="456"/>
      <c r="Q274" s="457"/>
      <c r="R274" s="457"/>
      <c r="S274" s="457"/>
      <c r="T274" s="458"/>
      <c r="U274" s="363"/>
      <c r="V274" s="363"/>
      <c r="W274" s="364"/>
      <c r="X274" s="371"/>
      <c r="Y274" s="372"/>
      <c r="Z274" s="373"/>
      <c r="AA274" s="376"/>
      <c r="AB274" s="363"/>
      <c r="AC274" s="364"/>
      <c r="AD274" s="383"/>
      <c r="AE274" s="384"/>
      <c r="AF274" s="384"/>
      <c r="AG274" s="385"/>
      <c r="AH274" s="333"/>
      <c r="AI274" s="334"/>
      <c r="AJ274" s="335"/>
      <c r="AK274" s="339"/>
      <c r="AL274" s="339"/>
      <c r="AM274" s="340"/>
      <c r="AN274" s="345"/>
      <c r="AO274" s="345"/>
      <c r="AP274" s="345"/>
      <c r="AQ274" s="345"/>
      <c r="AR274" s="346"/>
      <c r="AT274" s="31"/>
      <c r="AU274" s="193"/>
      <c r="AV274" s="193"/>
      <c r="AW274" s="285"/>
      <c r="AX274" s="31"/>
      <c r="AY274" s="31"/>
      <c r="AZ274" s="31"/>
      <c r="BA274" s="31"/>
    </row>
    <row r="275" spans="2:53" ht="14.1" customHeight="1" x14ac:dyDescent="0.15">
      <c r="B275" s="394">
        <v>6</v>
      </c>
      <c r="C275" s="397" t="s">
        <v>102</v>
      </c>
      <c r="D275" s="400">
        <v>30</v>
      </c>
      <c r="E275" s="400" t="s">
        <v>103</v>
      </c>
      <c r="F275" s="394" t="s">
        <v>106</v>
      </c>
      <c r="G275" s="400"/>
      <c r="H275" s="459"/>
      <c r="I275" s="460"/>
      <c r="J275" s="461"/>
      <c r="K275" s="439">
        <f t="shared" ref="K275" si="78">$M$219</f>
        <v>0</v>
      </c>
      <c r="L275" s="440"/>
      <c r="M275" s="440"/>
      <c r="N275" s="440"/>
      <c r="O275" s="445">
        <f t="shared" ref="O275" si="79">$M$222</f>
        <v>0</v>
      </c>
      <c r="P275" s="446"/>
      <c r="Q275" s="446"/>
      <c r="R275" s="446"/>
      <c r="S275" s="446"/>
      <c r="T275" s="447"/>
      <c r="U275" s="359">
        <f t="shared" ref="U275" si="80">IF(AND(H275="○",AV275="●"),IF(K275=0,20,20+ROUNDDOWN((K275-1000)/1000,0)*20),0)</f>
        <v>0</v>
      </c>
      <c r="V275" s="359"/>
      <c r="W275" s="360"/>
      <c r="X275" s="365">
        <f t="shared" ref="X275" si="81">IF(AND(H275="○",AV275="●"),IF(O275&gt;=10,O275*0.2,0),0)</f>
        <v>0</v>
      </c>
      <c r="Y275" s="366"/>
      <c r="Z275" s="367"/>
      <c r="AA275" s="374">
        <f t="shared" ref="AA275" si="82">IF(AND(H275="○",AV275="●"),P277*2,0)</f>
        <v>0</v>
      </c>
      <c r="AB275" s="359"/>
      <c r="AC275" s="360"/>
      <c r="AD275" s="377">
        <f t="shared" ref="AD275" si="83">U275+X275+AA275</f>
        <v>0</v>
      </c>
      <c r="AE275" s="378"/>
      <c r="AF275" s="378"/>
      <c r="AG275" s="379"/>
      <c r="AH275" s="330">
        <v>1</v>
      </c>
      <c r="AI275" s="331"/>
      <c r="AJ275" s="332"/>
      <c r="AK275" s="336">
        <f t="shared" ref="AK275" si="84">IF(AH275=1,$AL$31,IF(AH275=2,$AL$49,IF(AH275=3,$AL$68,IF(AH275=4,$AL$86,IF(AH275=5,$AL$104,IF(AH275=6,$AL$123,IF(AH275=7,$AL$141,IF(AH275=8,$AL$160,IF(AH275=9,$AL$178,IF(AH275=10,$AL$196,0))))))))))</f>
        <v>0</v>
      </c>
      <c r="AL275" s="337"/>
      <c r="AM275" s="338"/>
      <c r="AN275" s="341">
        <f t="shared" ref="AN275" si="85">IF(H275="○",ROUNDUP(AD275*AK275,1),0)</f>
        <v>0</v>
      </c>
      <c r="AO275" s="341"/>
      <c r="AP275" s="341"/>
      <c r="AQ275" s="341"/>
      <c r="AR275" s="342"/>
      <c r="AT275" s="31"/>
      <c r="AU275" s="193"/>
      <c r="AV275" s="193" t="str">
        <f t="shared" ref="AV275" si="86">IF(OR(H275="×",AV279="×"),"×","●")</f>
        <v>●</v>
      </c>
      <c r="AW275" s="285">
        <f>IF(AV275="●",IF(H275="定","-",H275),"-")</f>
        <v>0</v>
      </c>
      <c r="AX275" s="31"/>
      <c r="AY275" s="31"/>
      <c r="AZ275" s="31"/>
      <c r="BA275" s="31"/>
    </row>
    <row r="276" spans="2:53" ht="14.1" customHeight="1" x14ac:dyDescent="0.15">
      <c r="B276" s="395"/>
      <c r="C276" s="398"/>
      <c r="D276" s="401"/>
      <c r="E276" s="401"/>
      <c r="F276" s="395"/>
      <c r="G276" s="401"/>
      <c r="H276" s="330"/>
      <c r="I276" s="331"/>
      <c r="J276" s="332"/>
      <c r="K276" s="441"/>
      <c r="L276" s="442"/>
      <c r="M276" s="442"/>
      <c r="N276" s="442"/>
      <c r="O276" s="448"/>
      <c r="P276" s="449"/>
      <c r="Q276" s="449"/>
      <c r="R276" s="449"/>
      <c r="S276" s="449"/>
      <c r="T276" s="450"/>
      <c r="U276" s="361"/>
      <c r="V276" s="361"/>
      <c r="W276" s="362"/>
      <c r="X276" s="368"/>
      <c r="Y276" s="369"/>
      <c r="Z276" s="370"/>
      <c r="AA276" s="375"/>
      <c r="AB276" s="361"/>
      <c r="AC276" s="362"/>
      <c r="AD276" s="380"/>
      <c r="AE276" s="381"/>
      <c r="AF276" s="381"/>
      <c r="AG276" s="382"/>
      <c r="AH276" s="330"/>
      <c r="AI276" s="331"/>
      <c r="AJ276" s="332"/>
      <c r="AK276" s="339"/>
      <c r="AL276" s="339"/>
      <c r="AM276" s="340"/>
      <c r="AN276" s="343"/>
      <c r="AO276" s="343"/>
      <c r="AP276" s="343"/>
      <c r="AQ276" s="343"/>
      <c r="AR276" s="344"/>
      <c r="AT276" s="31"/>
      <c r="AU276" s="193"/>
      <c r="AV276" s="193"/>
      <c r="AW276" s="285"/>
      <c r="AX276" s="31"/>
      <c r="AY276" s="31"/>
      <c r="AZ276" s="31"/>
      <c r="BA276" s="31"/>
    </row>
    <row r="277" spans="2:53" ht="14.1" customHeight="1" x14ac:dyDescent="0.15">
      <c r="B277" s="395"/>
      <c r="C277" s="398"/>
      <c r="D277" s="401"/>
      <c r="E277" s="401"/>
      <c r="F277" s="395"/>
      <c r="G277" s="401"/>
      <c r="H277" s="330"/>
      <c r="I277" s="331"/>
      <c r="J277" s="332"/>
      <c r="K277" s="441"/>
      <c r="L277" s="442"/>
      <c r="M277" s="442"/>
      <c r="N277" s="442"/>
      <c r="O277" s="451"/>
      <c r="P277" s="453">
        <f t="shared" ref="P277" si="87">$M$224</f>
        <v>0</v>
      </c>
      <c r="Q277" s="454"/>
      <c r="R277" s="454"/>
      <c r="S277" s="454"/>
      <c r="T277" s="455"/>
      <c r="U277" s="361"/>
      <c r="V277" s="361"/>
      <c r="W277" s="362"/>
      <c r="X277" s="368"/>
      <c r="Y277" s="369"/>
      <c r="Z277" s="370"/>
      <c r="AA277" s="375"/>
      <c r="AB277" s="361"/>
      <c r="AC277" s="362"/>
      <c r="AD277" s="380"/>
      <c r="AE277" s="381"/>
      <c r="AF277" s="381"/>
      <c r="AG277" s="382"/>
      <c r="AH277" s="330"/>
      <c r="AI277" s="331"/>
      <c r="AJ277" s="332"/>
      <c r="AK277" s="339"/>
      <c r="AL277" s="339"/>
      <c r="AM277" s="340"/>
      <c r="AN277" s="343"/>
      <c r="AO277" s="343"/>
      <c r="AP277" s="343"/>
      <c r="AQ277" s="343"/>
      <c r="AR277" s="344"/>
      <c r="AT277" s="31"/>
      <c r="AU277" s="193"/>
      <c r="AV277" s="193"/>
      <c r="AW277" s="285"/>
      <c r="AX277" s="31"/>
      <c r="AY277" s="31"/>
      <c r="AZ277" s="31"/>
      <c r="BA277" s="31"/>
    </row>
    <row r="278" spans="2:53" ht="14.1" customHeight="1" x14ac:dyDescent="0.15">
      <c r="B278" s="396"/>
      <c r="C278" s="399"/>
      <c r="D278" s="402"/>
      <c r="E278" s="402"/>
      <c r="F278" s="396"/>
      <c r="G278" s="402"/>
      <c r="H278" s="333"/>
      <c r="I278" s="334"/>
      <c r="J278" s="335"/>
      <c r="K278" s="443"/>
      <c r="L278" s="444"/>
      <c r="M278" s="444"/>
      <c r="N278" s="444"/>
      <c r="O278" s="452"/>
      <c r="P278" s="456"/>
      <c r="Q278" s="457"/>
      <c r="R278" s="457"/>
      <c r="S278" s="457"/>
      <c r="T278" s="458"/>
      <c r="U278" s="363"/>
      <c r="V278" s="363"/>
      <c r="W278" s="364"/>
      <c r="X278" s="371"/>
      <c r="Y278" s="372"/>
      <c r="Z278" s="373"/>
      <c r="AA278" s="376"/>
      <c r="AB278" s="363"/>
      <c r="AC278" s="364"/>
      <c r="AD278" s="383"/>
      <c r="AE278" s="384"/>
      <c r="AF278" s="384"/>
      <c r="AG278" s="385"/>
      <c r="AH278" s="333"/>
      <c r="AI278" s="334"/>
      <c r="AJ278" s="335"/>
      <c r="AK278" s="339"/>
      <c r="AL278" s="339"/>
      <c r="AM278" s="340"/>
      <c r="AN278" s="345"/>
      <c r="AO278" s="345"/>
      <c r="AP278" s="345"/>
      <c r="AQ278" s="345"/>
      <c r="AR278" s="346"/>
      <c r="AT278" s="31"/>
      <c r="AU278" s="193"/>
      <c r="AV278" s="193"/>
      <c r="AW278" s="285"/>
      <c r="AX278" s="31"/>
      <c r="AY278" s="31"/>
      <c r="AZ278" s="31"/>
      <c r="BA278" s="31"/>
    </row>
    <row r="279" spans="2:53" ht="14.1" customHeight="1" x14ac:dyDescent="0.15">
      <c r="B279" s="394">
        <v>7</v>
      </c>
      <c r="C279" s="397" t="s">
        <v>102</v>
      </c>
      <c r="D279" s="400">
        <v>1</v>
      </c>
      <c r="E279" s="400" t="s">
        <v>103</v>
      </c>
      <c r="F279" s="394" t="s">
        <v>107</v>
      </c>
      <c r="G279" s="400"/>
      <c r="H279" s="459"/>
      <c r="I279" s="460"/>
      <c r="J279" s="461"/>
      <c r="K279" s="439">
        <f t="shared" ref="K279" si="88">$M$219</f>
        <v>0</v>
      </c>
      <c r="L279" s="440"/>
      <c r="M279" s="440"/>
      <c r="N279" s="440"/>
      <c r="O279" s="445">
        <f t="shared" ref="O279" si="89">$M$222</f>
        <v>0</v>
      </c>
      <c r="P279" s="446"/>
      <c r="Q279" s="446"/>
      <c r="R279" s="446"/>
      <c r="S279" s="446"/>
      <c r="T279" s="447"/>
      <c r="U279" s="359">
        <f t="shared" ref="U279" si="90">IF(AND(H279="○",AV279="●"),IF(K279=0,20,20+ROUNDDOWN((K279-1000)/1000,0)*20),0)</f>
        <v>0</v>
      </c>
      <c r="V279" s="359"/>
      <c r="W279" s="360"/>
      <c r="X279" s="365">
        <f t="shared" ref="X279" si="91">IF(AND(H279="○",AV279="●"),IF(O279&gt;=10,O279*0.2,0),0)</f>
        <v>0</v>
      </c>
      <c r="Y279" s="366"/>
      <c r="Z279" s="367"/>
      <c r="AA279" s="374">
        <f t="shared" ref="AA279" si="92">IF(AND(H279="○",AV279="●"),P281*2,0)</f>
        <v>0</v>
      </c>
      <c r="AB279" s="359"/>
      <c r="AC279" s="360"/>
      <c r="AD279" s="377">
        <f t="shared" ref="AD279" si="93">U279+X279+AA279</f>
        <v>0</v>
      </c>
      <c r="AE279" s="378"/>
      <c r="AF279" s="378"/>
      <c r="AG279" s="379"/>
      <c r="AH279" s="330">
        <v>1</v>
      </c>
      <c r="AI279" s="331"/>
      <c r="AJ279" s="332"/>
      <c r="AK279" s="336">
        <f t="shared" ref="AK279" si="94">IF(AH279=1,$AL$31,IF(AH279=2,$AL$49,IF(AH279=3,$AL$68,IF(AH279=4,$AL$86,IF(AH279=5,$AL$104,IF(AH279=6,$AL$123,IF(AH279=7,$AL$141,IF(AH279=8,$AL$160,IF(AH279=9,$AL$178,IF(AH279=10,$AL$196,0))))))))))</f>
        <v>0</v>
      </c>
      <c r="AL279" s="337"/>
      <c r="AM279" s="338"/>
      <c r="AN279" s="341">
        <f t="shared" ref="AN279" si="95">IF(H279="○",ROUNDUP(AD279*AK279,1),0)</f>
        <v>0</v>
      </c>
      <c r="AO279" s="341"/>
      <c r="AP279" s="341"/>
      <c r="AQ279" s="341"/>
      <c r="AR279" s="342"/>
      <c r="AT279" s="31"/>
      <c r="AU279" s="193"/>
      <c r="AV279" s="193" t="str">
        <f t="shared" ref="AV279" si="96">IF(OR(H279="×",AV283="×"),"×","●")</f>
        <v>●</v>
      </c>
      <c r="AW279" s="285">
        <f>IF(AV279="●",IF(H279="定","-",H279),"-")</f>
        <v>0</v>
      </c>
      <c r="AX279" s="31"/>
      <c r="AY279" s="31"/>
      <c r="AZ279" s="31"/>
      <c r="BA279" s="31"/>
    </row>
    <row r="280" spans="2:53" ht="14.1" customHeight="1" x14ac:dyDescent="0.15">
      <c r="B280" s="395"/>
      <c r="C280" s="398"/>
      <c r="D280" s="401"/>
      <c r="E280" s="401"/>
      <c r="F280" s="395"/>
      <c r="G280" s="401"/>
      <c r="H280" s="330"/>
      <c r="I280" s="331"/>
      <c r="J280" s="332"/>
      <c r="K280" s="441"/>
      <c r="L280" s="442"/>
      <c r="M280" s="442"/>
      <c r="N280" s="442"/>
      <c r="O280" s="448"/>
      <c r="P280" s="449"/>
      <c r="Q280" s="449"/>
      <c r="R280" s="449"/>
      <c r="S280" s="449"/>
      <c r="T280" s="450"/>
      <c r="U280" s="361"/>
      <c r="V280" s="361"/>
      <c r="W280" s="362"/>
      <c r="X280" s="368"/>
      <c r="Y280" s="369"/>
      <c r="Z280" s="370"/>
      <c r="AA280" s="375"/>
      <c r="AB280" s="361"/>
      <c r="AC280" s="362"/>
      <c r="AD280" s="380"/>
      <c r="AE280" s="381"/>
      <c r="AF280" s="381"/>
      <c r="AG280" s="382"/>
      <c r="AH280" s="330"/>
      <c r="AI280" s="331"/>
      <c r="AJ280" s="332"/>
      <c r="AK280" s="339"/>
      <c r="AL280" s="339"/>
      <c r="AM280" s="340"/>
      <c r="AN280" s="343"/>
      <c r="AO280" s="343"/>
      <c r="AP280" s="343"/>
      <c r="AQ280" s="343"/>
      <c r="AR280" s="344"/>
      <c r="AT280" s="31"/>
      <c r="AU280" s="193"/>
      <c r="AV280" s="193"/>
      <c r="AW280" s="285"/>
      <c r="AX280" s="31"/>
      <c r="AY280" s="31"/>
      <c r="AZ280" s="31"/>
      <c r="BA280" s="31"/>
    </row>
    <row r="281" spans="2:53" ht="14.1" customHeight="1" x14ac:dyDescent="0.15">
      <c r="B281" s="395"/>
      <c r="C281" s="398"/>
      <c r="D281" s="401"/>
      <c r="E281" s="401"/>
      <c r="F281" s="395"/>
      <c r="G281" s="401"/>
      <c r="H281" s="330"/>
      <c r="I281" s="331"/>
      <c r="J281" s="332"/>
      <c r="K281" s="441"/>
      <c r="L281" s="442"/>
      <c r="M281" s="442"/>
      <c r="N281" s="442"/>
      <c r="O281" s="451"/>
      <c r="P281" s="453">
        <f t="shared" ref="P281" si="97">$M$224</f>
        <v>0</v>
      </c>
      <c r="Q281" s="454"/>
      <c r="R281" s="454"/>
      <c r="S281" s="454"/>
      <c r="T281" s="455"/>
      <c r="U281" s="361"/>
      <c r="V281" s="361"/>
      <c r="W281" s="362"/>
      <c r="X281" s="368"/>
      <c r="Y281" s="369"/>
      <c r="Z281" s="370"/>
      <c r="AA281" s="375"/>
      <c r="AB281" s="361"/>
      <c r="AC281" s="362"/>
      <c r="AD281" s="380"/>
      <c r="AE281" s="381"/>
      <c r="AF281" s="381"/>
      <c r="AG281" s="382"/>
      <c r="AH281" s="330"/>
      <c r="AI281" s="331"/>
      <c r="AJ281" s="332"/>
      <c r="AK281" s="339"/>
      <c r="AL281" s="339"/>
      <c r="AM281" s="340"/>
      <c r="AN281" s="343"/>
      <c r="AO281" s="343"/>
      <c r="AP281" s="343"/>
      <c r="AQ281" s="343"/>
      <c r="AR281" s="344"/>
      <c r="AT281" s="31"/>
      <c r="AU281" s="193"/>
      <c r="AV281" s="193"/>
      <c r="AW281" s="285"/>
      <c r="AX281" s="31"/>
      <c r="AY281" s="31"/>
      <c r="AZ281" s="31"/>
      <c r="BA281" s="31"/>
    </row>
    <row r="282" spans="2:53" ht="14.1" customHeight="1" x14ac:dyDescent="0.15">
      <c r="B282" s="396"/>
      <c r="C282" s="399"/>
      <c r="D282" s="402"/>
      <c r="E282" s="402"/>
      <c r="F282" s="396"/>
      <c r="G282" s="402"/>
      <c r="H282" s="333"/>
      <c r="I282" s="334"/>
      <c r="J282" s="335"/>
      <c r="K282" s="443"/>
      <c r="L282" s="444"/>
      <c r="M282" s="444"/>
      <c r="N282" s="444"/>
      <c r="O282" s="452"/>
      <c r="P282" s="456"/>
      <c r="Q282" s="457"/>
      <c r="R282" s="457"/>
      <c r="S282" s="457"/>
      <c r="T282" s="458"/>
      <c r="U282" s="363"/>
      <c r="V282" s="363"/>
      <c r="W282" s="364"/>
      <c r="X282" s="371"/>
      <c r="Y282" s="372"/>
      <c r="Z282" s="373"/>
      <c r="AA282" s="376"/>
      <c r="AB282" s="363"/>
      <c r="AC282" s="364"/>
      <c r="AD282" s="383"/>
      <c r="AE282" s="384"/>
      <c r="AF282" s="384"/>
      <c r="AG282" s="385"/>
      <c r="AH282" s="333"/>
      <c r="AI282" s="334"/>
      <c r="AJ282" s="335"/>
      <c r="AK282" s="339"/>
      <c r="AL282" s="339"/>
      <c r="AM282" s="340"/>
      <c r="AN282" s="345"/>
      <c r="AO282" s="345"/>
      <c r="AP282" s="345"/>
      <c r="AQ282" s="345"/>
      <c r="AR282" s="346"/>
      <c r="AT282" s="31"/>
      <c r="AU282" s="193"/>
      <c r="AV282" s="193"/>
      <c r="AW282" s="285"/>
      <c r="AX282" s="31"/>
      <c r="AY282" s="31"/>
      <c r="AZ282" s="31"/>
      <c r="BA282" s="31"/>
    </row>
    <row r="283" spans="2:53" ht="14.1" customHeight="1" x14ac:dyDescent="0.15">
      <c r="B283" s="394">
        <v>7</v>
      </c>
      <c r="C283" s="397" t="s">
        <v>102</v>
      </c>
      <c r="D283" s="400">
        <v>2</v>
      </c>
      <c r="E283" s="400" t="s">
        <v>103</v>
      </c>
      <c r="F283" s="394" t="s">
        <v>108</v>
      </c>
      <c r="G283" s="400"/>
      <c r="H283" s="459"/>
      <c r="I283" s="460"/>
      <c r="J283" s="461"/>
      <c r="K283" s="439">
        <f t="shared" ref="K283" si="98">$M$219</f>
        <v>0</v>
      </c>
      <c r="L283" s="440"/>
      <c r="M283" s="440"/>
      <c r="N283" s="440"/>
      <c r="O283" s="445">
        <f t="shared" ref="O283" si="99">$M$222</f>
        <v>0</v>
      </c>
      <c r="P283" s="446"/>
      <c r="Q283" s="446"/>
      <c r="R283" s="446"/>
      <c r="S283" s="446"/>
      <c r="T283" s="447"/>
      <c r="U283" s="359">
        <f t="shared" ref="U283" si="100">IF(AND(H283="○",AV283="●"),IF(K283=0,20,20+ROUNDDOWN((K283-1000)/1000,0)*20),0)</f>
        <v>0</v>
      </c>
      <c r="V283" s="359"/>
      <c r="W283" s="360"/>
      <c r="X283" s="365">
        <f t="shared" ref="X283" si="101">IF(AND(H283="○",AV283="●"),IF(O283&gt;=10,O283*0.2,0),0)</f>
        <v>0</v>
      </c>
      <c r="Y283" s="366"/>
      <c r="Z283" s="367"/>
      <c r="AA283" s="374">
        <f t="shared" ref="AA283" si="102">IF(AND(H283="○",AV283="●"),P285*2,0)</f>
        <v>0</v>
      </c>
      <c r="AB283" s="359"/>
      <c r="AC283" s="360"/>
      <c r="AD283" s="377">
        <f t="shared" ref="AD283" si="103">U283+X283+AA283</f>
        <v>0</v>
      </c>
      <c r="AE283" s="378"/>
      <c r="AF283" s="378"/>
      <c r="AG283" s="379"/>
      <c r="AH283" s="330">
        <v>1</v>
      </c>
      <c r="AI283" s="331"/>
      <c r="AJ283" s="332"/>
      <c r="AK283" s="336">
        <f t="shared" ref="AK283" si="104">IF(AH283=1,$AL$31,IF(AH283=2,$AL$49,IF(AH283=3,$AL$68,IF(AH283=4,$AL$86,IF(AH283=5,$AL$104,IF(AH283=6,$AL$123,IF(AH283=7,$AL$141,IF(AH283=8,$AL$160,IF(AH283=9,$AL$178,IF(AH283=10,$AL$196,0))))))))))</f>
        <v>0</v>
      </c>
      <c r="AL283" s="337"/>
      <c r="AM283" s="338"/>
      <c r="AN283" s="341">
        <f t="shared" ref="AN283" si="105">IF(H283="○",ROUNDUP(AD283*AK283,1),0)</f>
        <v>0</v>
      </c>
      <c r="AO283" s="341"/>
      <c r="AP283" s="341"/>
      <c r="AQ283" s="341"/>
      <c r="AR283" s="342"/>
      <c r="AT283" s="31"/>
      <c r="AU283" s="193"/>
      <c r="AV283" s="193" t="str">
        <f t="shared" ref="AV283" si="106">IF(OR(H283="×",AV287="×"),"×","●")</f>
        <v>●</v>
      </c>
      <c r="AW283" s="285">
        <f>IF(AV283="●",IF(H283="定","-",H283),"-")</f>
        <v>0</v>
      </c>
      <c r="AX283" s="31"/>
      <c r="AY283" s="31"/>
      <c r="AZ283" s="31"/>
      <c r="BA283" s="31"/>
    </row>
    <row r="284" spans="2:53" ht="14.1" customHeight="1" x14ac:dyDescent="0.15">
      <c r="B284" s="395"/>
      <c r="C284" s="398"/>
      <c r="D284" s="401"/>
      <c r="E284" s="401"/>
      <c r="F284" s="395"/>
      <c r="G284" s="401"/>
      <c r="H284" s="330"/>
      <c r="I284" s="331"/>
      <c r="J284" s="332"/>
      <c r="K284" s="441"/>
      <c r="L284" s="442"/>
      <c r="M284" s="442"/>
      <c r="N284" s="442"/>
      <c r="O284" s="448"/>
      <c r="P284" s="449"/>
      <c r="Q284" s="449"/>
      <c r="R284" s="449"/>
      <c r="S284" s="449"/>
      <c r="T284" s="450"/>
      <c r="U284" s="361"/>
      <c r="V284" s="361"/>
      <c r="W284" s="362"/>
      <c r="X284" s="368"/>
      <c r="Y284" s="369"/>
      <c r="Z284" s="370"/>
      <c r="AA284" s="375"/>
      <c r="AB284" s="361"/>
      <c r="AC284" s="362"/>
      <c r="AD284" s="380"/>
      <c r="AE284" s="381"/>
      <c r="AF284" s="381"/>
      <c r="AG284" s="382"/>
      <c r="AH284" s="330"/>
      <c r="AI284" s="331"/>
      <c r="AJ284" s="332"/>
      <c r="AK284" s="339"/>
      <c r="AL284" s="339"/>
      <c r="AM284" s="340"/>
      <c r="AN284" s="343"/>
      <c r="AO284" s="343"/>
      <c r="AP284" s="343"/>
      <c r="AQ284" s="343"/>
      <c r="AR284" s="344"/>
      <c r="AT284" s="31"/>
      <c r="AU284" s="193"/>
      <c r="AV284" s="193"/>
      <c r="AW284" s="285"/>
      <c r="AX284" s="31"/>
      <c r="AY284" s="31"/>
      <c r="AZ284" s="31"/>
      <c r="BA284" s="31"/>
    </row>
    <row r="285" spans="2:53" ht="14.1" customHeight="1" x14ac:dyDescent="0.15">
      <c r="B285" s="395"/>
      <c r="C285" s="398"/>
      <c r="D285" s="401"/>
      <c r="E285" s="401"/>
      <c r="F285" s="395"/>
      <c r="G285" s="401"/>
      <c r="H285" s="330"/>
      <c r="I285" s="331"/>
      <c r="J285" s="332"/>
      <c r="K285" s="441"/>
      <c r="L285" s="442"/>
      <c r="M285" s="442"/>
      <c r="N285" s="442"/>
      <c r="O285" s="451"/>
      <c r="P285" s="453">
        <f t="shared" ref="P285" si="107">$M$224</f>
        <v>0</v>
      </c>
      <c r="Q285" s="454"/>
      <c r="R285" s="454"/>
      <c r="S285" s="454"/>
      <c r="T285" s="455"/>
      <c r="U285" s="361"/>
      <c r="V285" s="361"/>
      <c r="W285" s="362"/>
      <c r="X285" s="368"/>
      <c r="Y285" s="369"/>
      <c r="Z285" s="370"/>
      <c r="AA285" s="375"/>
      <c r="AB285" s="361"/>
      <c r="AC285" s="362"/>
      <c r="AD285" s="380"/>
      <c r="AE285" s="381"/>
      <c r="AF285" s="381"/>
      <c r="AG285" s="382"/>
      <c r="AH285" s="330"/>
      <c r="AI285" s="331"/>
      <c r="AJ285" s="332"/>
      <c r="AK285" s="339"/>
      <c r="AL285" s="339"/>
      <c r="AM285" s="340"/>
      <c r="AN285" s="343"/>
      <c r="AO285" s="343"/>
      <c r="AP285" s="343"/>
      <c r="AQ285" s="343"/>
      <c r="AR285" s="344"/>
      <c r="AT285" s="31"/>
      <c r="AU285" s="193"/>
      <c r="AV285" s="193"/>
      <c r="AW285" s="285"/>
      <c r="AX285" s="31"/>
      <c r="AY285" s="31"/>
      <c r="AZ285" s="31"/>
      <c r="BA285" s="31"/>
    </row>
    <row r="286" spans="2:53" ht="14.1" customHeight="1" x14ac:dyDescent="0.15">
      <c r="B286" s="396"/>
      <c r="C286" s="399"/>
      <c r="D286" s="402"/>
      <c r="E286" s="402"/>
      <c r="F286" s="396"/>
      <c r="G286" s="402"/>
      <c r="H286" s="333"/>
      <c r="I286" s="334"/>
      <c r="J286" s="335"/>
      <c r="K286" s="443"/>
      <c r="L286" s="444"/>
      <c r="M286" s="444"/>
      <c r="N286" s="444"/>
      <c r="O286" s="452"/>
      <c r="P286" s="456"/>
      <c r="Q286" s="457"/>
      <c r="R286" s="457"/>
      <c r="S286" s="457"/>
      <c r="T286" s="458"/>
      <c r="U286" s="363"/>
      <c r="V286" s="363"/>
      <c r="W286" s="364"/>
      <c r="X286" s="371"/>
      <c r="Y286" s="372"/>
      <c r="Z286" s="373"/>
      <c r="AA286" s="376"/>
      <c r="AB286" s="363"/>
      <c r="AC286" s="364"/>
      <c r="AD286" s="383"/>
      <c r="AE286" s="384"/>
      <c r="AF286" s="384"/>
      <c r="AG286" s="385"/>
      <c r="AH286" s="333"/>
      <c r="AI286" s="334"/>
      <c r="AJ286" s="335"/>
      <c r="AK286" s="339"/>
      <c r="AL286" s="339"/>
      <c r="AM286" s="340"/>
      <c r="AN286" s="345"/>
      <c r="AO286" s="345"/>
      <c r="AP286" s="345"/>
      <c r="AQ286" s="345"/>
      <c r="AR286" s="346"/>
      <c r="AT286" s="31"/>
      <c r="AU286" s="193"/>
      <c r="AV286" s="193"/>
      <c r="AW286" s="285"/>
      <c r="AX286" s="31"/>
      <c r="AY286" s="31"/>
      <c r="AZ286" s="31"/>
      <c r="BA286" s="31"/>
    </row>
    <row r="287" spans="2:53" ht="14.1" customHeight="1" x14ac:dyDescent="0.15">
      <c r="B287" s="394">
        <v>7</v>
      </c>
      <c r="C287" s="397" t="s">
        <v>102</v>
      </c>
      <c r="D287" s="400">
        <v>3</v>
      </c>
      <c r="E287" s="400" t="s">
        <v>103</v>
      </c>
      <c r="F287" s="394" t="s">
        <v>109</v>
      </c>
      <c r="G287" s="400"/>
      <c r="H287" s="459"/>
      <c r="I287" s="460"/>
      <c r="J287" s="461"/>
      <c r="K287" s="439">
        <f t="shared" ref="K287" si="108">$M$219</f>
        <v>0</v>
      </c>
      <c r="L287" s="440"/>
      <c r="M287" s="440"/>
      <c r="N287" s="440"/>
      <c r="O287" s="445">
        <f t="shared" ref="O287" si="109">$M$222</f>
        <v>0</v>
      </c>
      <c r="P287" s="446"/>
      <c r="Q287" s="446"/>
      <c r="R287" s="446"/>
      <c r="S287" s="446"/>
      <c r="T287" s="447"/>
      <c r="U287" s="359">
        <f t="shared" ref="U287" si="110">IF(AND(H287="○",AV287="●"),IF(K287=0,20,20+ROUNDDOWN((K287-1000)/1000,0)*20),0)</f>
        <v>0</v>
      </c>
      <c r="V287" s="359"/>
      <c r="W287" s="360"/>
      <c r="X287" s="365">
        <f t="shared" ref="X287" si="111">IF(AND(H287="○",AV287="●"),IF(O287&gt;=10,O287*0.2,0),0)</f>
        <v>0</v>
      </c>
      <c r="Y287" s="366"/>
      <c r="Z287" s="367"/>
      <c r="AA287" s="374">
        <f t="shared" ref="AA287" si="112">IF(AND(H287="○",AV287="●"),P289*2,0)</f>
        <v>0</v>
      </c>
      <c r="AB287" s="359"/>
      <c r="AC287" s="360"/>
      <c r="AD287" s="377">
        <f t="shared" ref="AD287" si="113">U287+X287+AA287</f>
        <v>0</v>
      </c>
      <c r="AE287" s="378"/>
      <c r="AF287" s="378"/>
      <c r="AG287" s="379"/>
      <c r="AH287" s="330">
        <v>1</v>
      </c>
      <c r="AI287" s="331"/>
      <c r="AJ287" s="332"/>
      <c r="AK287" s="336">
        <f t="shared" ref="AK287" si="114">IF(AH287=1,$AL$31,IF(AH287=2,$AL$49,IF(AH287=3,$AL$68,IF(AH287=4,$AL$86,IF(AH287=5,$AL$104,IF(AH287=6,$AL$123,IF(AH287=7,$AL$141,IF(AH287=8,$AL$160,IF(AH287=9,$AL$178,IF(AH287=10,$AL$196,0))))))))))</f>
        <v>0</v>
      </c>
      <c r="AL287" s="337"/>
      <c r="AM287" s="338"/>
      <c r="AN287" s="341">
        <f t="shared" ref="AN287" si="115">IF(H287="○",ROUNDUP(AD287*AK287,1),0)</f>
        <v>0</v>
      </c>
      <c r="AO287" s="341"/>
      <c r="AP287" s="341"/>
      <c r="AQ287" s="341"/>
      <c r="AR287" s="342"/>
      <c r="AT287" s="31"/>
      <c r="AU287" s="193"/>
      <c r="AV287" s="193" t="str">
        <f t="shared" ref="AV287" si="116">IF(OR(H287="×",AV291="×"),"×","●")</f>
        <v>●</v>
      </c>
      <c r="AW287" s="285">
        <f>IF(AV287="●",IF(H287="定","-",H287),"-")</f>
        <v>0</v>
      </c>
      <c r="AX287" s="31"/>
      <c r="AY287" s="31"/>
      <c r="AZ287" s="31"/>
      <c r="BA287" s="31"/>
    </row>
    <row r="288" spans="2:53" ht="14.1" customHeight="1" x14ac:dyDescent="0.15">
      <c r="B288" s="395"/>
      <c r="C288" s="398"/>
      <c r="D288" s="401"/>
      <c r="E288" s="401"/>
      <c r="F288" s="395"/>
      <c r="G288" s="401"/>
      <c r="H288" s="330"/>
      <c r="I288" s="331"/>
      <c r="J288" s="332"/>
      <c r="K288" s="441"/>
      <c r="L288" s="442"/>
      <c r="M288" s="442"/>
      <c r="N288" s="442"/>
      <c r="O288" s="448"/>
      <c r="P288" s="449"/>
      <c r="Q288" s="449"/>
      <c r="R288" s="449"/>
      <c r="S288" s="449"/>
      <c r="T288" s="450"/>
      <c r="U288" s="361"/>
      <c r="V288" s="361"/>
      <c r="W288" s="362"/>
      <c r="X288" s="368"/>
      <c r="Y288" s="369"/>
      <c r="Z288" s="370"/>
      <c r="AA288" s="375"/>
      <c r="AB288" s="361"/>
      <c r="AC288" s="362"/>
      <c r="AD288" s="380"/>
      <c r="AE288" s="381"/>
      <c r="AF288" s="381"/>
      <c r="AG288" s="382"/>
      <c r="AH288" s="330"/>
      <c r="AI288" s="331"/>
      <c r="AJ288" s="332"/>
      <c r="AK288" s="339"/>
      <c r="AL288" s="339"/>
      <c r="AM288" s="340"/>
      <c r="AN288" s="343"/>
      <c r="AO288" s="343"/>
      <c r="AP288" s="343"/>
      <c r="AQ288" s="343"/>
      <c r="AR288" s="344"/>
      <c r="AT288" s="31"/>
      <c r="AU288" s="193"/>
      <c r="AV288" s="193"/>
      <c r="AW288" s="285"/>
      <c r="AX288" s="31"/>
      <c r="AY288" s="31"/>
      <c r="AZ288" s="31"/>
      <c r="BA288" s="31"/>
    </row>
    <row r="289" spans="2:53" ht="14.1" customHeight="1" x14ac:dyDescent="0.15">
      <c r="B289" s="395"/>
      <c r="C289" s="398"/>
      <c r="D289" s="401"/>
      <c r="E289" s="401"/>
      <c r="F289" s="395"/>
      <c r="G289" s="401"/>
      <c r="H289" s="330"/>
      <c r="I289" s="331"/>
      <c r="J289" s="332"/>
      <c r="K289" s="441"/>
      <c r="L289" s="442"/>
      <c r="M289" s="442"/>
      <c r="N289" s="442"/>
      <c r="O289" s="451"/>
      <c r="P289" s="453">
        <f t="shared" ref="P289" si="117">$M$224</f>
        <v>0</v>
      </c>
      <c r="Q289" s="454"/>
      <c r="R289" s="454"/>
      <c r="S289" s="454"/>
      <c r="T289" s="455"/>
      <c r="U289" s="361"/>
      <c r="V289" s="361"/>
      <c r="W289" s="362"/>
      <c r="X289" s="368"/>
      <c r="Y289" s="369"/>
      <c r="Z289" s="370"/>
      <c r="AA289" s="375"/>
      <c r="AB289" s="361"/>
      <c r="AC289" s="362"/>
      <c r="AD289" s="380"/>
      <c r="AE289" s="381"/>
      <c r="AF289" s="381"/>
      <c r="AG289" s="382"/>
      <c r="AH289" s="330"/>
      <c r="AI289" s="331"/>
      <c r="AJ289" s="332"/>
      <c r="AK289" s="339"/>
      <c r="AL289" s="339"/>
      <c r="AM289" s="340"/>
      <c r="AN289" s="343"/>
      <c r="AO289" s="343"/>
      <c r="AP289" s="343"/>
      <c r="AQ289" s="343"/>
      <c r="AR289" s="344"/>
      <c r="AT289" s="31"/>
      <c r="AU289" s="193"/>
      <c r="AV289" s="193"/>
      <c r="AW289" s="285"/>
      <c r="AX289" s="31"/>
      <c r="AY289" s="31"/>
      <c r="AZ289" s="31"/>
      <c r="BA289" s="31"/>
    </row>
    <row r="290" spans="2:53" ht="14.1" customHeight="1" x14ac:dyDescent="0.15">
      <c r="B290" s="396"/>
      <c r="C290" s="399"/>
      <c r="D290" s="402"/>
      <c r="E290" s="402"/>
      <c r="F290" s="396"/>
      <c r="G290" s="402"/>
      <c r="H290" s="333"/>
      <c r="I290" s="334"/>
      <c r="J290" s="335"/>
      <c r="K290" s="443"/>
      <c r="L290" s="444"/>
      <c r="M290" s="444"/>
      <c r="N290" s="444"/>
      <c r="O290" s="452"/>
      <c r="P290" s="456"/>
      <c r="Q290" s="457"/>
      <c r="R290" s="457"/>
      <c r="S290" s="457"/>
      <c r="T290" s="458"/>
      <c r="U290" s="363"/>
      <c r="V290" s="363"/>
      <c r="W290" s="364"/>
      <c r="X290" s="371"/>
      <c r="Y290" s="372"/>
      <c r="Z290" s="373"/>
      <c r="AA290" s="376"/>
      <c r="AB290" s="363"/>
      <c r="AC290" s="364"/>
      <c r="AD290" s="383"/>
      <c r="AE290" s="384"/>
      <c r="AF290" s="384"/>
      <c r="AG290" s="385"/>
      <c r="AH290" s="333"/>
      <c r="AI290" s="334"/>
      <c r="AJ290" s="335"/>
      <c r="AK290" s="339"/>
      <c r="AL290" s="339"/>
      <c r="AM290" s="340"/>
      <c r="AN290" s="345"/>
      <c r="AO290" s="345"/>
      <c r="AP290" s="345"/>
      <c r="AQ290" s="345"/>
      <c r="AR290" s="346"/>
      <c r="AT290" s="31"/>
      <c r="AU290" s="193"/>
      <c r="AV290" s="193"/>
      <c r="AW290" s="285"/>
      <c r="AX290" s="31"/>
      <c r="AY290" s="31"/>
      <c r="AZ290" s="31"/>
      <c r="BA290" s="31"/>
    </row>
    <row r="291" spans="2:53" ht="14.1" customHeight="1" x14ac:dyDescent="0.15">
      <c r="B291" s="394">
        <v>7</v>
      </c>
      <c r="C291" s="397" t="s">
        <v>102</v>
      </c>
      <c r="D291" s="400">
        <v>4</v>
      </c>
      <c r="E291" s="400" t="s">
        <v>103</v>
      </c>
      <c r="F291" s="394" t="s">
        <v>110</v>
      </c>
      <c r="G291" s="400"/>
      <c r="H291" s="459"/>
      <c r="I291" s="460"/>
      <c r="J291" s="461"/>
      <c r="K291" s="439">
        <f t="shared" ref="K291" si="118">$M$219</f>
        <v>0</v>
      </c>
      <c r="L291" s="440"/>
      <c r="M291" s="440"/>
      <c r="N291" s="440"/>
      <c r="O291" s="445">
        <f t="shared" ref="O291" si="119">$M$222</f>
        <v>0</v>
      </c>
      <c r="P291" s="446"/>
      <c r="Q291" s="446"/>
      <c r="R291" s="446"/>
      <c r="S291" s="446"/>
      <c r="T291" s="447"/>
      <c r="U291" s="359">
        <f t="shared" ref="U291" si="120">IF(AND(H291="○",AV291="●"),IF(K291=0,20,20+ROUNDDOWN((K291-1000)/1000,0)*20),0)</f>
        <v>0</v>
      </c>
      <c r="V291" s="359"/>
      <c r="W291" s="360"/>
      <c r="X291" s="365">
        <f t="shared" ref="X291" si="121">IF(AND(H291="○",AV291="●"),IF(O291&gt;=10,O291*0.2,0),0)</f>
        <v>0</v>
      </c>
      <c r="Y291" s="366"/>
      <c r="Z291" s="367"/>
      <c r="AA291" s="374">
        <f t="shared" ref="AA291" si="122">IF(AND(H291="○",AV291="●"),P293*2,0)</f>
        <v>0</v>
      </c>
      <c r="AB291" s="359"/>
      <c r="AC291" s="360"/>
      <c r="AD291" s="377">
        <f t="shared" ref="AD291" si="123">U291+X291+AA291</f>
        <v>0</v>
      </c>
      <c r="AE291" s="378"/>
      <c r="AF291" s="378"/>
      <c r="AG291" s="379"/>
      <c r="AH291" s="330">
        <v>1</v>
      </c>
      <c r="AI291" s="331"/>
      <c r="AJ291" s="332"/>
      <c r="AK291" s="336">
        <f t="shared" ref="AK291" si="124">IF(AH291=1,$AL$31,IF(AH291=2,$AL$49,IF(AH291=3,$AL$68,IF(AH291=4,$AL$86,IF(AH291=5,$AL$104,IF(AH291=6,$AL$123,IF(AH291=7,$AL$141,IF(AH291=8,$AL$160,IF(AH291=9,$AL$178,IF(AH291=10,$AL$196,0))))))))))</f>
        <v>0</v>
      </c>
      <c r="AL291" s="337"/>
      <c r="AM291" s="338"/>
      <c r="AN291" s="341">
        <f t="shared" ref="AN291" si="125">IF(H291="○",ROUNDUP(AD291*AK291,1),0)</f>
        <v>0</v>
      </c>
      <c r="AO291" s="341"/>
      <c r="AP291" s="341"/>
      <c r="AQ291" s="341"/>
      <c r="AR291" s="342"/>
      <c r="AT291" s="31"/>
      <c r="AU291" s="193"/>
      <c r="AV291" s="193" t="str">
        <f t="shared" ref="AV291" si="126">IF(OR(H291="×",AV295="×"),"×","●")</f>
        <v>●</v>
      </c>
      <c r="AW291" s="285">
        <f>IF(AV291="●",IF(H291="定","-",H291),"-")</f>
        <v>0</v>
      </c>
      <c r="AX291" s="31"/>
      <c r="AY291" s="31"/>
      <c r="AZ291" s="31"/>
      <c r="BA291" s="31"/>
    </row>
    <row r="292" spans="2:53" ht="14.1" customHeight="1" x14ac:dyDescent="0.15">
      <c r="B292" s="395"/>
      <c r="C292" s="398"/>
      <c r="D292" s="401"/>
      <c r="E292" s="401"/>
      <c r="F292" s="395"/>
      <c r="G292" s="401"/>
      <c r="H292" s="330"/>
      <c r="I292" s="331"/>
      <c r="J292" s="332"/>
      <c r="K292" s="441"/>
      <c r="L292" s="442"/>
      <c r="M292" s="442"/>
      <c r="N292" s="442"/>
      <c r="O292" s="448"/>
      <c r="P292" s="449"/>
      <c r="Q292" s="449"/>
      <c r="R292" s="449"/>
      <c r="S292" s="449"/>
      <c r="T292" s="450"/>
      <c r="U292" s="361"/>
      <c r="V292" s="361"/>
      <c r="W292" s="362"/>
      <c r="X292" s="368"/>
      <c r="Y292" s="369"/>
      <c r="Z292" s="370"/>
      <c r="AA292" s="375"/>
      <c r="AB292" s="361"/>
      <c r="AC292" s="362"/>
      <c r="AD292" s="380"/>
      <c r="AE292" s="381"/>
      <c r="AF292" s="381"/>
      <c r="AG292" s="382"/>
      <c r="AH292" s="330"/>
      <c r="AI292" s="331"/>
      <c r="AJ292" s="332"/>
      <c r="AK292" s="339"/>
      <c r="AL292" s="339"/>
      <c r="AM292" s="340"/>
      <c r="AN292" s="343"/>
      <c r="AO292" s="343"/>
      <c r="AP292" s="343"/>
      <c r="AQ292" s="343"/>
      <c r="AR292" s="344"/>
      <c r="AT292" s="31"/>
      <c r="AU292" s="193"/>
      <c r="AV292" s="193"/>
      <c r="AW292" s="285"/>
      <c r="AX292" s="31"/>
      <c r="AY292" s="31"/>
      <c r="AZ292" s="31"/>
      <c r="BA292" s="31"/>
    </row>
    <row r="293" spans="2:53" ht="14.1" customHeight="1" x14ac:dyDescent="0.15">
      <c r="B293" s="395"/>
      <c r="C293" s="398"/>
      <c r="D293" s="401"/>
      <c r="E293" s="401"/>
      <c r="F293" s="395"/>
      <c r="G293" s="401"/>
      <c r="H293" s="330"/>
      <c r="I293" s="331"/>
      <c r="J293" s="332"/>
      <c r="K293" s="441"/>
      <c r="L293" s="442"/>
      <c r="M293" s="442"/>
      <c r="N293" s="442"/>
      <c r="O293" s="451"/>
      <c r="P293" s="453">
        <f t="shared" ref="P293" si="127">$M$224</f>
        <v>0</v>
      </c>
      <c r="Q293" s="454"/>
      <c r="R293" s="454"/>
      <c r="S293" s="454"/>
      <c r="T293" s="455"/>
      <c r="U293" s="361"/>
      <c r="V293" s="361"/>
      <c r="W293" s="362"/>
      <c r="X293" s="368"/>
      <c r="Y293" s="369"/>
      <c r="Z293" s="370"/>
      <c r="AA293" s="375"/>
      <c r="AB293" s="361"/>
      <c r="AC293" s="362"/>
      <c r="AD293" s="380"/>
      <c r="AE293" s="381"/>
      <c r="AF293" s="381"/>
      <c r="AG293" s="382"/>
      <c r="AH293" s="330"/>
      <c r="AI293" s="331"/>
      <c r="AJ293" s="332"/>
      <c r="AK293" s="339"/>
      <c r="AL293" s="339"/>
      <c r="AM293" s="340"/>
      <c r="AN293" s="343"/>
      <c r="AO293" s="343"/>
      <c r="AP293" s="343"/>
      <c r="AQ293" s="343"/>
      <c r="AR293" s="344"/>
      <c r="AT293" s="31"/>
      <c r="AU293" s="193"/>
      <c r="AV293" s="193"/>
      <c r="AW293" s="285"/>
      <c r="AX293" s="31"/>
      <c r="AY293" s="31"/>
      <c r="AZ293" s="31"/>
      <c r="BA293" s="31"/>
    </row>
    <row r="294" spans="2:53" ht="14.1" customHeight="1" x14ac:dyDescent="0.15">
      <c r="B294" s="396"/>
      <c r="C294" s="399"/>
      <c r="D294" s="402"/>
      <c r="E294" s="402"/>
      <c r="F294" s="396"/>
      <c r="G294" s="402"/>
      <c r="H294" s="333"/>
      <c r="I294" s="334"/>
      <c r="J294" s="335"/>
      <c r="K294" s="443"/>
      <c r="L294" s="444"/>
      <c r="M294" s="444"/>
      <c r="N294" s="444"/>
      <c r="O294" s="452"/>
      <c r="P294" s="456"/>
      <c r="Q294" s="457"/>
      <c r="R294" s="457"/>
      <c r="S294" s="457"/>
      <c r="T294" s="458"/>
      <c r="U294" s="363"/>
      <c r="V294" s="363"/>
      <c r="W294" s="364"/>
      <c r="X294" s="371"/>
      <c r="Y294" s="372"/>
      <c r="Z294" s="373"/>
      <c r="AA294" s="376"/>
      <c r="AB294" s="363"/>
      <c r="AC294" s="364"/>
      <c r="AD294" s="383"/>
      <c r="AE294" s="384"/>
      <c r="AF294" s="384"/>
      <c r="AG294" s="385"/>
      <c r="AH294" s="333"/>
      <c r="AI294" s="334"/>
      <c r="AJ294" s="335"/>
      <c r="AK294" s="339"/>
      <c r="AL294" s="339"/>
      <c r="AM294" s="340"/>
      <c r="AN294" s="345"/>
      <c r="AO294" s="345"/>
      <c r="AP294" s="345"/>
      <c r="AQ294" s="345"/>
      <c r="AR294" s="346"/>
      <c r="AT294" s="31"/>
      <c r="AU294" s="193"/>
      <c r="AV294" s="193"/>
      <c r="AW294" s="285"/>
      <c r="AX294" s="31"/>
      <c r="AY294" s="31"/>
      <c r="AZ294" s="31"/>
      <c r="BA294" s="31"/>
    </row>
    <row r="295" spans="2:53" ht="14.1" customHeight="1" x14ac:dyDescent="0.15">
      <c r="B295" s="394">
        <v>7</v>
      </c>
      <c r="C295" s="397" t="s">
        <v>102</v>
      </c>
      <c r="D295" s="400">
        <v>5</v>
      </c>
      <c r="E295" s="400" t="s">
        <v>103</v>
      </c>
      <c r="F295" s="394" t="s">
        <v>111</v>
      </c>
      <c r="G295" s="400"/>
      <c r="H295" s="459"/>
      <c r="I295" s="460"/>
      <c r="J295" s="461"/>
      <c r="K295" s="439">
        <f t="shared" ref="K295" si="128">$M$219</f>
        <v>0</v>
      </c>
      <c r="L295" s="440"/>
      <c r="M295" s="440"/>
      <c r="N295" s="440"/>
      <c r="O295" s="445">
        <f t="shared" ref="O295" si="129">$M$222</f>
        <v>0</v>
      </c>
      <c r="P295" s="446"/>
      <c r="Q295" s="446"/>
      <c r="R295" s="446"/>
      <c r="S295" s="446"/>
      <c r="T295" s="447"/>
      <c r="U295" s="359">
        <f t="shared" ref="U295" si="130">IF(AND(H295="○",AV295="●"),IF(K295=0,20,20+ROUNDDOWN((K295-1000)/1000,0)*20),0)</f>
        <v>0</v>
      </c>
      <c r="V295" s="359"/>
      <c r="W295" s="360"/>
      <c r="X295" s="365">
        <f t="shared" ref="X295" si="131">IF(AND(H295="○",AV295="●"),IF(O295&gt;=10,O295*0.2,0),0)</f>
        <v>0</v>
      </c>
      <c r="Y295" s="366"/>
      <c r="Z295" s="367"/>
      <c r="AA295" s="374">
        <f t="shared" ref="AA295" si="132">IF(AND(H295="○",AV295="●"),P297*2,0)</f>
        <v>0</v>
      </c>
      <c r="AB295" s="359"/>
      <c r="AC295" s="360"/>
      <c r="AD295" s="377">
        <f t="shared" ref="AD295" si="133">U295+X295+AA295</f>
        <v>0</v>
      </c>
      <c r="AE295" s="378"/>
      <c r="AF295" s="378"/>
      <c r="AG295" s="379"/>
      <c r="AH295" s="330">
        <v>1</v>
      </c>
      <c r="AI295" s="331"/>
      <c r="AJ295" s="332"/>
      <c r="AK295" s="336">
        <f t="shared" ref="AK295" si="134">IF(AH295=1,$AL$31,IF(AH295=2,$AL$49,IF(AH295=3,$AL$68,IF(AH295=4,$AL$86,IF(AH295=5,$AL$104,IF(AH295=6,$AL$123,IF(AH295=7,$AL$141,IF(AH295=8,$AL$160,IF(AH295=9,$AL$178,IF(AH295=10,$AL$196,0))))))))))</f>
        <v>0</v>
      </c>
      <c r="AL295" s="337"/>
      <c r="AM295" s="338"/>
      <c r="AN295" s="341">
        <f t="shared" ref="AN295" si="135">IF(H295="○",ROUNDUP(AD295*AK295,1),0)</f>
        <v>0</v>
      </c>
      <c r="AO295" s="341"/>
      <c r="AP295" s="341"/>
      <c r="AQ295" s="341"/>
      <c r="AR295" s="342"/>
      <c r="AT295" s="31"/>
      <c r="AU295" s="193"/>
      <c r="AV295" s="193" t="str">
        <f t="shared" ref="AV295" si="136">IF(OR(H295="×",AV299="×"),"×","●")</f>
        <v>●</v>
      </c>
      <c r="AW295" s="285">
        <f>IF(AV295="●",IF(H295="定","-",H295),"-")</f>
        <v>0</v>
      </c>
      <c r="AX295" s="31"/>
      <c r="AY295" s="31"/>
      <c r="AZ295" s="31"/>
      <c r="BA295" s="31"/>
    </row>
    <row r="296" spans="2:53" ht="14.1" customHeight="1" x14ac:dyDescent="0.15">
      <c r="B296" s="395"/>
      <c r="C296" s="398"/>
      <c r="D296" s="401"/>
      <c r="E296" s="401"/>
      <c r="F296" s="395"/>
      <c r="G296" s="401"/>
      <c r="H296" s="330"/>
      <c r="I296" s="331"/>
      <c r="J296" s="332"/>
      <c r="K296" s="441"/>
      <c r="L296" s="442"/>
      <c r="M296" s="442"/>
      <c r="N296" s="442"/>
      <c r="O296" s="448"/>
      <c r="P296" s="449"/>
      <c r="Q296" s="449"/>
      <c r="R296" s="449"/>
      <c r="S296" s="449"/>
      <c r="T296" s="450"/>
      <c r="U296" s="361"/>
      <c r="V296" s="361"/>
      <c r="W296" s="362"/>
      <c r="X296" s="368"/>
      <c r="Y296" s="369"/>
      <c r="Z296" s="370"/>
      <c r="AA296" s="375"/>
      <c r="AB296" s="361"/>
      <c r="AC296" s="362"/>
      <c r="AD296" s="380"/>
      <c r="AE296" s="381"/>
      <c r="AF296" s="381"/>
      <c r="AG296" s="382"/>
      <c r="AH296" s="330"/>
      <c r="AI296" s="331"/>
      <c r="AJ296" s="332"/>
      <c r="AK296" s="339"/>
      <c r="AL296" s="339"/>
      <c r="AM296" s="340"/>
      <c r="AN296" s="343"/>
      <c r="AO296" s="343"/>
      <c r="AP296" s="343"/>
      <c r="AQ296" s="343"/>
      <c r="AR296" s="344"/>
      <c r="AT296" s="31"/>
      <c r="AU296" s="193"/>
      <c r="AV296" s="193"/>
      <c r="AW296" s="285"/>
      <c r="AX296" s="31"/>
      <c r="AY296" s="31"/>
      <c r="AZ296" s="31"/>
      <c r="BA296" s="31"/>
    </row>
    <row r="297" spans="2:53" ht="14.1" customHeight="1" x14ac:dyDescent="0.15">
      <c r="B297" s="395"/>
      <c r="C297" s="398"/>
      <c r="D297" s="401"/>
      <c r="E297" s="401"/>
      <c r="F297" s="395"/>
      <c r="G297" s="401"/>
      <c r="H297" s="330"/>
      <c r="I297" s="331"/>
      <c r="J297" s="332"/>
      <c r="K297" s="441"/>
      <c r="L297" s="442"/>
      <c r="M297" s="442"/>
      <c r="N297" s="442"/>
      <c r="O297" s="451"/>
      <c r="P297" s="453">
        <f t="shared" ref="P297" si="137">$M$224</f>
        <v>0</v>
      </c>
      <c r="Q297" s="454"/>
      <c r="R297" s="454"/>
      <c r="S297" s="454"/>
      <c r="T297" s="455"/>
      <c r="U297" s="361"/>
      <c r="V297" s="361"/>
      <c r="W297" s="362"/>
      <c r="X297" s="368"/>
      <c r="Y297" s="369"/>
      <c r="Z297" s="370"/>
      <c r="AA297" s="375"/>
      <c r="AB297" s="361"/>
      <c r="AC297" s="362"/>
      <c r="AD297" s="380"/>
      <c r="AE297" s="381"/>
      <c r="AF297" s="381"/>
      <c r="AG297" s="382"/>
      <c r="AH297" s="330"/>
      <c r="AI297" s="331"/>
      <c r="AJ297" s="332"/>
      <c r="AK297" s="339"/>
      <c r="AL297" s="339"/>
      <c r="AM297" s="340"/>
      <c r="AN297" s="343"/>
      <c r="AO297" s="343"/>
      <c r="AP297" s="343"/>
      <c r="AQ297" s="343"/>
      <c r="AR297" s="344"/>
      <c r="AT297" s="31"/>
      <c r="AU297" s="193"/>
      <c r="AV297" s="193"/>
      <c r="AW297" s="285"/>
      <c r="AX297" s="31"/>
      <c r="AY297" s="31"/>
      <c r="AZ297" s="31"/>
      <c r="BA297" s="31"/>
    </row>
    <row r="298" spans="2:53" ht="14.1" customHeight="1" x14ac:dyDescent="0.15">
      <c r="B298" s="396"/>
      <c r="C298" s="399"/>
      <c r="D298" s="402"/>
      <c r="E298" s="402"/>
      <c r="F298" s="396"/>
      <c r="G298" s="402"/>
      <c r="H298" s="333"/>
      <c r="I298" s="334"/>
      <c r="J298" s="335"/>
      <c r="K298" s="443"/>
      <c r="L298" s="444"/>
      <c r="M298" s="444"/>
      <c r="N298" s="444"/>
      <c r="O298" s="452"/>
      <c r="P298" s="456"/>
      <c r="Q298" s="457"/>
      <c r="R298" s="457"/>
      <c r="S298" s="457"/>
      <c r="T298" s="458"/>
      <c r="U298" s="363"/>
      <c r="V298" s="363"/>
      <c r="W298" s="364"/>
      <c r="X298" s="371"/>
      <c r="Y298" s="372"/>
      <c r="Z298" s="373"/>
      <c r="AA298" s="376"/>
      <c r="AB298" s="363"/>
      <c r="AC298" s="364"/>
      <c r="AD298" s="383"/>
      <c r="AE298" s="384"/>
      <c r="AF298" s="384"/>
      <c r="AG298" s="385"/>
      <c r="AH298" s="333"/>
      <c r="AI298" s="334"/>
      <c r="AJ298" s="335"/>
      <c r="AK298" s="339"/>
      <c r="AL298" s="339"/>
      <c r="AM298" s="340"/>
      <c r="AN298" s="345"/>
      <c r="AO298" s="345"/>
      <c r="AP298" s="345"/>
      <c r="AQ298" s="345"/>
      <c r="AR298" s="346"/>
      <c r="AT298" s="31"/>
      <c r="AU298" s="193"/>
      <c r="AV298" s="193"/>
      <c r="AW298" s="285"/>
      <c r="AX298" s="31"/>
      <c r="AY298" s="31"/>
      <c r="AZ298" s="31"/>
      <c r="BA298" s="31"/>
    </row>
    <row r="299" spans="2:53" ht="14.1" customHeight="1" x14ac:dyDescent="0.15">
      <c r="B299" s="394">
        <v>7</v>
      </c>
      <c r="C299" s="397" t="s">
        <v>102</v>
      </c>
      <c r="D299" s="400">
        <v>6</v>
      </c>
      <c r="E299" s="400" t="s">
        <v>103</v>
      </c>
      <c r="F299" s="394" t="s">
        <v>112</v>
      </c>
      <c r="G299" s="400"/>
      <c r="H299" s="459"/>
      <c r="I299" s="460"/>
      <c r="J299" s="461"/>
      <c r="K299" s="439">
        <f t="shared" ref="K299" si="138">$M$219</f>
        <v>0</v>
      </c>
      <c r="L299" s="440"/>
      <c r="M299" s="440"/>
      <c r="N299" s="440"/>
      <c r="O299" s="445">
        <f t="shared" ref="O299" si="139">$M$222</f>
        <v>0</v>
      </c>
      <c r="P299" s="446"/>
      <c r="Q299" s="446"/>
      <c r="R299" s="446"/>
      <c r="S299" s="446"/>
      <c r="T299" s="447"/>
      <c r="U299" s="359">
        <f t="shared" ref="U299" si="140">IF(AND(H299="○",AV299="●"),IF(K299=0,20,20+ROUNDDOWN((K299-1000)/1000,0)*20),0)</f>
        <v>0</v>
      </c>
      <c r="V299" s="359"/>
      <c r="W299" s="360"/>
      <c r="X299" s="365">
        <f t="shared" ref="X299" si="141">IF(AND(H299="○",AV299="●"),IF(O299&gt;=10,O299*0.2,0),0)</f>
        <v>0</v>
      </c>
      <c r="Y299" s="366"/>
      <c r="Z299" s="367"/>
      <c r="AA299" s="374">
        <f t="shared" ref="AA299" si="142">IF(AND(H299="○",AV299="●"),P301*2,0)</f>
        <v>0</v>
      </c>
      <c r="AB299" s="359"/>
      <c r="AC299" s="360"/>
      <c r="AD299" s="377">
        <f t="shared" ref="AD299" si="143">U299+X299+AA299</f>
        <v>0</v>
      </c>
      <c r="AE299" s="378"/>
      <c r="AF299" s="378"/>
      <c r="AG299" s="379"/>
      <c r="AH299" s="330">
        <v>1</v>
      </c>
      <c r="AI299" s="331"/>
      <c r="AJ299" s="332"/>
      <c r="AK299" s="336">
        <f t="shared" ref="AK299" si="144">IF(AH299=1,$AL$31,IF(AH299=2,$AL$49,IF(AH299=3,$AL$68,IF(AH299=4,$AL$86,IF(AH299=5,$AL$104,IF(AH299=6,$AL$123,IF(AH299=7,$AL$141,IF(AH299=8,$AL$160,IF(AH299=9,$AL$178,IF(AH299=10,$AL$196,0))))))))))</f>
        <v>0</v>
      </c>
      <c r="AL299" s="337"/>
      <c r="AM299" s="338"/>
      <c r="AN299" s="341">
        <f t="shared" ref="AN299" si="145">IF(H299="○",ROUNDUP(AD299*AK299,1),0)</f>
        <v>0</v>
      </c>
      <c r="AO299" s="341"/>
      <c r="AP299" s="341"/>
      <c r="AQ299" s="341"/>
      <c r="AR299" s="342"/>
      <c r="AT299" s="31"/>
      <c r="AU299" s="193"/>
      <c r="AV299" s="193" t="str">
        <f t="shared" ref="AV299" si="146">IF(OR(H299="×",AV303="×"),"×","●")</f>
        <v>●</v>
      </c>
      <c r="AW299" s="285">
        <f>IF(AV299="●",IF(H299="定","-",H299),"-")</f>
        <v>0</v>
      </c>
      <c r="AX299" s="31"/>
      <c r="AY299" s="31"/>
      <c r="AZ299" s="31"/>
      <c r="BA299" s="31"/>
    </row>
    <row r="300" spans="2:53" ht="14.1" customHeight="1" x14ac:dyDescent="0.15">
      <c r="B300" s="395"/>
      <c r="C300" s="398"/>
      <c r="D300" s="401"/>
      <c r="E300" s="401"/>
      <c r="F300" s="395"/>
      <c r="G300" s="401"/>
      <c r="H300" s="330"/>
      <c r="I300" s="331"/>
      <c r="J300" s="332"/>
      <c r="K300" s="441"/>
      <c r="L300" s="442"/>
      <c r="M300" s="442"/>
      <c r="N300" s="442"/>
      <c r="O300" s="448"/>
      <c r="P300" s="449"/>
      <c r="Q300" s="449"/>
      <c r="R300" s="449"/>
      <c r="S300" s="449"/>
      <c r="T300" s="450"/>
      <c r="U300" s="361"/>
      <c r="V300" s="361"/>
      <c r="W300" s="362"/>
      <c r="X300" s="368"/>
      <c r="Y300" s="369"/>
      <c r="Z300" s="370"/>
      <c r="AA300" s="375"/>
      <c r="AB300" s="361"/>
      <c r="AC300" s="362"/>
      <c r="AD300" s="380"/>
      <c r="AE300" s="381"/>
      <c r="AF300" s="381"/>
      <c r="AG300" s="382"/>
      <c r="AH300" s="330"/>
      <c r="AI300" s="331"/>
      <c r="AJ300" s="332"/>
      <c r="AK300" s="339"/>
      <c r="AL300" s="339"/>
      <c r="AM300" s="340"/>
      <c r="AN300" s="343"/>
      <c r="AO300" s="343"/>
      <c r="AP300" s="343"/>
      <c r="AQ300" s="343"/>
      <c r="AR300" s="344"/>
      <c r="AT300" s="31"/>
      <c r="AU300" s="193"/>
      <c r="AV300" s="193"/>
      <c r="AW300" s="285"/>
      <c r="AX300" s="31"/>
      <c r="AY300" s="31"/>
      <c r="AZ300" s="31"/>
      <c r="BA300" s="31"/>
    </row>
    <row r="301" spans="2:53" ht="14.1" customHeight="1" x14ac:dyDescent="0.15">
      <c r="B301" s="395"/>
      <c r="C301" s="398"/>
      <c r="D301" s="401"/>
      <c r="E301" s="401"/>
      <c r="F301" s="395"/>
      <c r="G301" s="401"/>
      <c r="H301" s="330"/>
      <c r="I301" s="331"/>
      <c r="J301" s="332"/>
      <c r="K301" s="441"/>
      <c r="L301" s="442"/>
      <c r="M301" s="442"/>
      <c r="N301" s="442"/>
      <c r="O301" s="451"/>
      <c r="P301" s="453">
        <f t="shared" ref="P301" si="147">$M$224</f>
        <v>0</v>
      </c>
      <c r="Q301" s="454"/>
      <c r="R301" s="454"/>
      <c r="S301" s="454"/>
      <c r="T301" s="455"/>
      <c r="U301" s="361"/>
      <c r="V301" s="361"/>
      <c r="W301" s="362"/>
      <c r="X301" s="368"/>
      <c r="Y301" s="369"/>
      <c r="Z301" s="370"/>
      <c r="AA301" s="375"/>
      <c r="AB301" s="361"/>
      <c r="AC301" s="362"/>
      <c r="AD301" s="380"/>
      <c r="AE301" s="381"/>
      <c r="AF301" s="381"/>
      <c r="AG301" s="382"/>
      <c r="AH301" s="330"/>
      <c r="AI301" s="331"/>
      <c r="AJ301" s="332"/>
      <c r="AK301" s="339"/>
      <c r="AL301" s="339"/>
      <c r="AM301" s="340"/>
      <c r="AN301" s="343"/>
      <c r="AO301" s="343"/>
      <c r="AP301" s="343"/>
      <c r="AQ301" s="343"/>
      <c r="AR301" s="344"/>
      <c r="AT301" s="31"/>
      <c r="AU301" s="193"/>
      <c r="AV301" s="193"/>
      <c r="AW301" s="285"/>
      <c r="AX301" s="31"/>
      <c r="AY301" s="31"/>
      <c r="AZ301" s="31"/>
      <c r="BA301" s="31"/>
    </row>
    <row r="302" spans="2:53" ht="14.1" customHeight="1" x14ac:dyDescent="0.15">
      <c r="B302" s="396"/>
      <c r="C302" s="399"/>
      <c r="D302" s="402"/>
      <c r="E302" s="402"/>
      <c r="F302" s="396"/>
      <c r="G302" s="402"/>
      <c r="H302" s="333"/>
      <c r="I302" s="334"/>
      <c r="J302" s="335"/>
      <c r="K302" s="443"/>
      <c r="L302" s="444"/>
      <c r="M302" s="444"/>
      <c r="N302" s="444"/>
      <c r="O302" s="452"/>
      <c r="P302" s="456"/>
      <c r="Q302" s="457"/>
      <c r="R302" s="457"/>
      <c r="S302" s="457"/>
      <c r="T302" s="458"/>
      <c r="U302" s="363"/>
      <c r="V302" s="363"/>
      <c r="W302" s="364"/>
      <c r="X302" s="371"/>
      <c r="Y302" s="372"/>
      <c r="Z302" s="373"/>
      <c r="AA302" s="376"/>
      <c r="AB302" s="363"/>
      <c r="AC302" s="364"/>
      <c r="AD302" s="383"/>
      <c r="AE302" s="384"/>
      <c r="AF302" s="384"/>
      <c r="AG302" s="385"/>
      <c r="AH302" s="333"/>
      <c r="AI302" s="334"/>
      <c r="AJ302" s="335"/>
      <c r="AK302" s="339"/>
      <c r="AL302" s="339"/>
      <c r="AM302" s="340"/>
      <c r="AN302" s="345"/>
      <c r="AO302" s="345"/>
      <c r="AP302" s="345"/>
      <c r="AQ302" s="345"/>
      <c r="AR302" s="346"/>
      <c r="AT302" s="31"/>
      <c r="AU302" s="193"/>
      <c r="AV302" s="193"/>
      <c r="AW302" s="285"/>
      <c r="AX302" s="31"/>
      <c r="AY302" s="31"/>
      <c r="AZ302" s="31"/>
      <c r="BA302" s="31"/>
    </row>
    <row r="303" spans="2:53" ht="14.1" customHeight="1" x14ac:dyDescent="0.15">
      <c r="B303" s="394">
        <v>7</v>
      </c>
      <c r="C303" s="397" t="s">
        <v>102</v>
      </c>
      <c r="D303" s="400">
        <v>7</v>
      </c>
      <c r="E303" s="400" t="s">
        <v>103</v>
      </c>
      <c r="F303" s="394" t="s">
        <v>106</v>
      </c>
      <c r="G303" s="400"/>
      <c r="H303" s="459"/>
      <c r="I303" s="460"/>
      <c r="J303" s="461"/>
      <c r="K303" s="439">
        <f t="shared" ref="K303" si="148">$M$219</f>
        <v>0</v>
      </c>
      <c r="L303" s="440"/>
      <c r="M303" s="440"/>
      <c r="N303" s="440"/>
      <c r="O303" s="445">
        <f t="shared" ref="O303" si="149">$M$222</f>
        <v>0</v>
      </c>
      <c r="P303" s="446"/>
      <c r="Q303" s="446"/>
      <c r="R303" s="446"/>
      <c r="S303" s="446"/>
      <c r="T303" s="447"/>
      <c r="U303" s="359">
        <f t="shared" ref="U303" si="150">IF(AND(H303="○",AV303="●"),IF(K303=0,20,20+ROUNDDOWN((K303-1000)/1000,0)*20),0)</f>
        <v>0</v>
      </c>
      <c r="V303" s="359"/>
      <c r="W303" s="360"/>
      <c r="X303" s="365">
        <f t="shared" ref="X303" si="151">IF(AND(H303="○",AV303="●"),IF(O303&gt;=10,O303*0.2,0),0)</f>
        <v>0</v>
      </c>
      <c r="Y303" s="366"/>
      <c r="Z303" s="367"/>
      <c r="AA303" s="374">
        <f t="shared" ref="AA303" si="152">IF(AND(H303="○",AV303="●"),P305*2,0)</f>
        <v>0</v>
      </c>
      <c r="AB303" s="359"/>
      <c r="AC303" s="360"/>
      <c r="AD303" s="377">
        <f t="shared" ref="AD303" si="153">U303+X303+AA303</f>
        <v>0</v>
      </c>
      <c r="AE303" s="378"/>
      <c r="AF303" s="378"/>
      <c r="AG303" s="379"/>
      <c r="AH303" s="330">
        <v>1</v>
      </c>
      <c r="AI303" s="331"/>
      <c r="AJ303" s="332"/>
      <c r="AK303" s="336">
        <f t="shared" ref="AK303" si="154">IF(AH303=1,$AL$31,IF(AH303=2,$AL$49,IF(AH303=3,$AL$68,IF(AH303=4,$AL$86,IF(AH303=5,$AL$104,IF(AH303=6,$AL$123,IF(AH303=7,$AL$141,IF(AH303=8,$AL$160,IF(AH303=9,$AL$178,IF(AH303=10,$AL$196,0))))))))))</f>
        <v>0</v>
      </c>
      <c r="AL303" s="337"/>
      <c r="AM303" s="338"/>
      <c r="AN303" s="341">
        <f t="shared" ref="AN303" si="155">IF(H303="○",ROUNDUP(AD303*AK303,1),0)</f>
        <v>0</v>
      </c>
      <c r="AO303" s="341"/>
      <c r="AP303" s="341"/>
      <c r="AQ303" s="341"/>
      <c r="AR303" s="342"/>
      <c r="AT303" s="31"/>
      <c r="AU303" s="193"/>
      <c r="AV303" s="193" t="str">
        <f t="shared" ref="AV303" si="156">IF(OR(H303="×",AV307="×"),"×","●")</f>
        <v>●</v>
      </c>
      <c r="AW303" s="285">
        <f>IF(AV303="●",IF(H303="定","-",H303),"-")</f>
        <v>0</v>
      </c>
      <c r="AX303" s="31"/>
      <c r="AY303" s="31"/>
      <c r="AZ303" s="31"/>
      <c r="BA303" s="31"/>
    </row>
    <row r="304" spans="2:53" ht="14.1" customHeight="1" x14ac:dyDescent="0.15">
      <c r="B304" s="395"/>
      <c r="C304" s="398"/>
      <c r="D304" s="401"/>
      <c r="E304" s="401"/>
      <c r="F304" s="395"/>
      <c r="G304" s="401"/>
      <c r="H304" s="330"/>
      <c r="I304" s="331"/>
      <c r="J304" s="332"/>
      <c r="K304" s="441"/>
      <c r="L304" s="442"/>
      <c r="M304" s="442"/>
      <c r="N304" s="442"/>
      <c r="O304" s="448"/>
      <c r="P304" s="449"/>
      <c r="Q304" s="449"/>
      <c r="R304" s="449"/>
      <c r="S304" s="449"/>
      <c r="T304" s="450"/>
      <c r="U304" s="361"/>
      <c r="V304" s="361"/>
      <c r="W304" s="362"/>
      <c r="X304" s="368"/>
      <c r="Y304" s="369"/>
      <c r="Z304" s="370"/>
      <c r="AA304" s="375"/>
      <c r="AB304" s="361"/>
      <c r="AC304" s="362"/>
      <c r="AD304" s="380"/>
      <c r="AE304" s="381"/>
      <c r="AF304" s="381"/>
      <c r="AG304" s="382"/>
      <c r="AH304" s="330"/>
      <c r="AI304" s="331"/>
      <c r="AJ304" s="332"/>
      <c r="AK304" s="339"/>
      <c r="AL304" s="339"/>
      <c r="AM304" s="340"/>
      <c r="AN304" s="343"/>
      <c r="AO304" s="343"/>
      <c r="AP304" s="343"/>
      <c r="AQ304" s="343"/>
      <c r="AR304" s="344"/>
      <c r="AT304" s="31"/>
      <c r="AU304" s="193"/>
      <c r="AV304" s="193"/>
      <c r="AW304" s="285"/>
      <c r="AX304" s="31"/>
      <c r="AY304" s="31"/>
      <c r="AZ304" s="31"/>
      <c r="BA304" s="31"/>
    </row>
    <row r="305" spans="2:53" ht="14.1" customHeight="1" x14ac:dyDescent="0.15">
      <c r="B305" s="395"/>
      <c r="C305" s="398"/>
      <c r="D305" s="401"/>
      <c r="E305" s="401"/>
      <c r="F305" s="395"/>
      <c r="G305" s="401"/>
      <c r="H305" s="330"/>
      <c r="I305" s="331"/>
      <c r="J305" s="332"/>
      <c r="K305" s="441"/>
      <c r="L305" s="442"/>
      <c r="M305" s="442"/>
      <c r="N305" s="442"/>
      <c r="O305" s="451"/>
      <c r="P305" s="453">
        <f t="shared" ref="P305" si="157">$M$224</f>
        <v>0</v>
      </c>
      <c r="Q305" s="454"/>
      <c r="R305" s="454"/>
      <c r="S305" s="454"/>
      <c r="T305" s="455"/>
      <c r="U305" s="361"/>
      <c r="V305" s="361"/>
      <c r="W305" s="362"/>
      <c r="X305" s="368"/>
      <c r="Y305" s="369"/>
      <c r="Z305" s="370"/>
      <c r="AA305" s="375"/>
      <c r="AB305" s="361"/>
      <c r="AC305" s="362"/>
      <c r="AD305" s="380"/>
      <c r="AE305" s="381"/>
      <c r="AF305" s="381"/>
      <c r="AG305" s="382"/>
      <c r="AH305" s="330"/>
      <c r="AI305" s="331"/>
      <c r="AJ305" s="332"/>
      <c r="AK305" s="339"/>
      <c r="AL305" s="339"/>
      <c r="AM305" s="340"/>
      <c r="AN305" s="343"/>
      <c r="AO305" s="343"/>
      <c r="AP305" s="343"/>
      <c r="AQ305" s="343"/>
      <c r="AR305" s="344"/>
      <c r="AT305" s="31"/>
      <c r="AU305" s="193"/>
      <c r="AV305" s="193"/>
      <c r="AW305" s="285"/>
      <c r="AX305" s="31"/>
      <c r="AY305" s="31"/>
      <c r="AZ305" s="31"/>
      <c r="BA305" s="31"/>
    </row>
    <row r="306" spans="2:53" ht="14.1" customHeight="1" x14ac:dyDescent="0.15">
      <c r="B306" s="396"/>
      <c r="C306" s="399"/>
      <c r="D306" s="402"/>
      <c r="E306" s="402"/>
      <c r="F306" s="396"/>
      <c r="G306" s="402"/>
      <c r="H306" s="333"/>
      <c r="I306" s="334"/>
      <c r="J306" s="335"/>
      <c r="K306" s="443"/>
      <c r="L306" s="444"/>
      <c r="M306" s="444"/>
      <c r="N306" s="444"/>
      <c r="O306" s="452"/>
      <c r="P306" s="456"/>
      <c r="Q306" s="457"/>
      <c r="R306" s="457"/>
      <c r="S306" s="457"/>
      <c r="T306" s="458"/>
      <c r="U306" s="363"/>
      <c r="V306" s="363"/>
      <c r="W306" s="364"/>
      <c r="X306" s="371"/>
      <c r="Y306" s="372"/>
      <c r="Z306" s="373"/>
      <c r="AA306" s="376"/>
      <c r="AB306" s="363"/>
      <c r="AC306" s="364"/>
      <c r="AD306" s="383"/>
      <c r="AE306" s="384"/>
      <c r="AF306" s="384"/>
      <c r="AG306" s="385"/>
      <c r="AH306" s="333"/>
      <c r="AI306" s="334"/>
      <c r="AJ306" s="335"/>
      <c r="AK306" s="339"/>
      <c r="AL306" s="339"/>
      <c r="AM306" s="340"/>
      <c r="AN306" s="345"/>
      <c r="AO306" s="345"/>
      <c r="AP306" s="345"/>
      <c r="AQ306" s="345"/>
      <c r="AR306" s="346"/>
      <c r="AT306" s="31"/>
      <c r="AU306" s="193"/>
      <c r="AV306" s="193"/>
      <c r="AW306" s="285"/>
      <c r="AX306" s="31"/>
      <c r="AY306" s="31"/>
      <c r="AZ306" s="31"/>
      <c r="BA306" s="31"/>
    </row>
    <row r="307" spans="2:53" ht="14.1" customHeight="1" x14ac:dyDescent="0.15">
      <c r="B307" s="394">
        <v>7</v>
      </c>
      <c r="C307" s="397" t="s">
        <v>102</v>
      </c>
      <c r="D307" s="400">
        <v>8</v>
      </c>
      <c r="E307" s="400" t="s">
        <v>103</v>
      </c>
      <c r="F307" s="394" t="s">
        <v>107</v>
      </c>
      <c r="G307" s="400"/>
      <c r="H307" s="459"/>
      <c r="I307" s="460"/>
      <c r="J307" s="461"/>
      <c r="K307" s="439">
        <f t="shared" ref="K307" si="158">$M$219</f>
        <v>0</v>
      </c>
      <c r="L307" s="440"/>
      <c r="M307" s="440"/>
      <c r="N307" s="440"/>
      <c r="O307" s="445">
        <f t="shared" ref="O307" si="159">$M$222</f>
        <v>0</v>
      </c>
      <c r="P307" s="446"/>
      <c r="Q307" s="446"/>
      <c r="R307" s="446"/>
      <c r="S307" s="446"/>
      <c r="T307" s="447"/>
      <c r="U307" s="359">
        <f t="shared" ref="U307" si="160">IF(AND(H307="○",AV307="●"),IF(K307=0,20,20+ROUNDDOWN((K307-1000)/1000,0)*20),0)</f>
        <v>0</v>
      </c>
      <c r="V307" s="359"/>
      <c r="W307" s="360"/>
      <c r="X307" s="365">
        <f t="shared" ref="X307" si="161">IF(AND(H307="○",AV307="●"),IF(O307&gt;=10,O307*0.2,0),0)</f>
        <v>0</v>
      </c>
      <c r="Y307" s="366"/>
      <c r="Z307" s="367"/>
      <c r="AA307" s="374">
        <f t="shared" ref="AA307" si="162">IF(AND(H307="○",AV307="●"),P309*2,0)</f>
        <v>0</v>
      </c>
      <c r="AB307" s="359"/>
      <c r="AC307" s="360"/>
      <c r="AD307" s="377">
        <f t="shared" ref="AD307" si="163">U307+X307+AA307</f>
        <v>0</v>
      </c>
      <c r="AE307" s="378"/>
      <c r="AF307" s="378"/>
      <c r="AG307" s="379"/>
      <c r="AH307" s="330">
        <v>1</v>
      </c>
      <c r="AI307" s="331"/>
      <c r="AJ307" s="332"/>
      <c r="AK307" s="336">
        <f t="shared" ref="AK307" si="164">IF(AH307=1,$AL$31,IF(AH307=2,$AL$49,IF(AH307=3,$AL$68,IF(AH307=4,$AL$86,IF(AH307=5,$AL$104,IF(AH307=6,$AL$123,IF(AH307=7,$AL$141,IF(AH307=8,$AL$160,IF(AH307=9,$AL$178,IF(AH307=10,$AL$196,0))))))))))</f>
        <v>0</v>
      </c>
      <c r="AL307" s="337"/>
      <c r="AM307" s="338"/>
      <c r="AN307" s="341">
        <f t="shared" ref="AN307" si="165">IF(H307="○",ROUNDUP(AD307*AK307,1),0)</f>
        <v>0</v>
      </c>
      <c r="AO307" s="341"/>
      <c r="AP307" s="341"/>
      <c r="AQ307" s="341"/>
      <c r="AR307" s="342"/>
      <c r="AT307" s="31"/>
      <c r="AU307" s="193"/>
      <c r="AV307" s="193" t="str">
        <f t="shared" ref="AV307" si="166">IF(OR(H307="×",AV311="×"),"×","●")</f>
        <v>●</v>
      </c>
      <c r="AW307" s="285">
        <f>IF(AV307="●",IF(H307="定","-",H307),"-")</f>
        <v>0</v>
      </c>
      <c r="AX307" s="31"/>
      <c r="AY307" s="31"/>
      <c r="AZ307" s="31"/>
      <c r="BA307" s="31"/>
    </row>
    <row r="308" spans="2:53" ht="14.1" customHeight="1" x14ac:dyDescent="0.15">
      <c r="B308" s="395"/>
      <c r="C308" s="398"/>
      <c r="D308" s="401"/>
      <c r="E308" s="401"/>
      <c r="F308" s="395"/>
      <c r="G308" s="401"/>
      <c r="H308" s="330"/>
      <c r="I308" s="331"/>
      <c r="J308" s="332"/>
      <c r="K308" s="441"/>
      <c r="L308" s="442"/>
      <c r="M308" s="442"/>
      <c r="N308" s="442"/>
      <c r="O308" s="448"/>
      <c r="P308" s="449"/>
      <c r="Q308" s="449"/>
      <c r="R308" s="449"/>
      <c r="S308" s="449"/>
      <c r="T308" s="450"/>
      <c r="U308" s="361"/>
      <c r="V308" s="361"/>
      <c r="W308" s="362"/>
      <c r="X308" s="368"/>
      <c r="Y308" s="369"/>
      <c r="Z308" s="370"/>
      <c r="AA308" s="375"/>
      <c r="AB308" s="361"/>
      <c r="AC308" s="362"/>
      <c r="AD308" s="380"/>
      <c r="AE308" s="381"/>
      <c r="AF308" s="381"/>
      <c r="AG308" s="382"/>
      <c r="AH308" s="330"/>
      <c r="AI308" s="331"/>
      <c r="AJ308" s="332"/>
      <c r="AK308" s="339"/>
      <c r="AL308" s="339"/>
      <c r="AM308" s="340"/>
      <c r="AN308" s="343"/>
      <c r="AO308" s="343"/>
      <c r="AP308" s="343"/>
      <c r="AQ308" s="343"/>
      <c r="AR308" s="344"/>
      <c r="AT308" s="31"/>
      <c r="AU308" s="193"/>
      <c r="AV308" s="193"/>
      <c r="AW308" s="285"/>
      <c r="AX308" s="31"/>
      <c r="AY308" s="31"/>
      <c r="AZ308" s="31"/>
      <c r="BA308" s="31"/>
    </row>
    <row r="309" spans="2:53" ht="14.1" customHeight="1" x14ac:dyDescent="0.15">
      <c r="B309" s="395"/>
      <c r="C309" s="398"/>
      <c r="D309" s="401"/>
      <c r="E309" s="401"/>
      <c r="F309" s="395"/>
      <c r="G309" s="401"/>
      <c r="H309" s="330"/>
      <c r="I309" s="331"/>
      <c r="J309" s="332"/>
      <c r="K309" s="441"/>
      <c r="L309" s="442"/>
      <c r="M309" s="442"/>
      <c r="N309" s="442"/>
      <c r="O309" s="451"/>
      <c r="P309" s="453">
        <f t="shared" ref="P309" si="167">$M$224</f>
        <v>0</v>
      </c>
      <c r="Q309" s="454"/>
      <c r="R309" s="454"/>
      <c r="S309" s="454"/>
      <c r="T309" s="455"/>
      <c r="U309" s="361"/>
      <c r="V309" s="361"/>
      <c r="W309" s="362"/>
      <c r="X309" s="368"/>
      <c r="Y309" s="369"/>
      <c r="Z309" s="370"/>
      <c r="AA309" s="375"/>
      <c r="AB309" s="361"/>
      <c r="AC309" s="362"/>
      <c r="AD309" s="380"/>
      <c r="AE309" s="381"/>
      <c r="AF309" s="381"/>
      <c r="AG309" s="382"/>
      <c r="AH309" s="330"/>
      <c r="AI309" s="331"/>
      <c r="AJ309" s="332"/>
      <c r="AK309" s="339"/>
      <c r="AL309" s="339"/>
      <c r="AM309" s="340"/>
      <c r="AN309" s="343"/>
      <c r="AO309" s="343"/>
      <c r="AP309" s="343"/>
      <c r="AQ309" s="343"/>
      <c r="AR309" s="344"/>
      <c r="AT309" s="31"/>
      <c r="AU309" s="193"/>
      <c r="AV309" s="193"/>
      <c r="AW309" s="285"/>
      <c r="AX309" s="31"/>
      <c r="AY309" s="31"/>
      <c r="AZ309" s="31"/>
      <c r="BA309" s="31"/>
    </row>
    <row r="310" spans="2:53" ht="14.1" customHeight="1" x14ac:dyDescent="0.15">
      <c r="B310" s="396"/>
      <c r="C310" s="399"/>
      <c r="D310" s="402"/>
      <c r="E310" s="402"/>
      <c r="F310" s="396"/>
      <c r="G310" s="402"/>
      <c r="H310" s="333"/>
      <c r="I310" s="334"/>
      <c r="J310" s="335"/>
      <c r="K310" s="443"/>
      <c r="L310" s="444"/>
      <c r="M310" s="444"/>
      <c r="N310" s="444"/>
      <c r="O310" s="452"/>
      <c r="P310" s="456"/>
      <c r="Q310" s="457"/>
      <c r="R310" s="457"/>
      <c r="S310" s="457"/>
      <c r="T310" s="458"/>
      <c r="U310" s="363"/>
      <c r="V310" s="363"/>
      <c r="W310" s="364"/>
      <c r="X310" s="371"/>
      <c r="Y310" s="372"/>
      <c r="Z310" s="373"/>
      <c r="AA310" s="376"/>
      <c r="AB310" s="363"/>
      <c r="AC310" s="364"/>
      <c r="AD310" s="383"/>
      <c r="AE310" s="384"/>
      <c r="AF310" s="384"/>
      <c r="AG310" s="385"/>
      <c r="AH310" s="333"/>
      <c r="AI310" s="334"/>
      <c r="AJ310" s="335"/>
      <c r="AK310" s="339"/>
      <c r="AL310" s="339"/>
      <c r="AM310" s="340"/>
      <c r="AN310" s="345"/>
      <c r="AO310" s="345"/>
      <c r="AP310" s="345"/>
      <c r="AQ310" s="345"/>
      <c r="AR310" s="346"/>
      <c r="AT310" s="31"/>
      <c r="AU310" s="193"/>
      <c r="AV310" s="193"/>
      <c r="AW310" s="285"/>
      <c r="AX310" s="31"/>
      <c r="AY310" s="31"/>
      <c r="AZ310" s="31"/>
      <c r="BA310" s="31"/>
    </row>
    <row r="311" spans="2:53" ht="14.1" customHeight="1" x14ac:dyDescent="0.15">
      <c r="B311" s="394">
        <v>7</v>
      </c>
      <c r="C311" s="397" t="s">
        <v>102</v>
      </c>
      <c r="D311" s="400">
        <v>9</v>
      </c>
      <c r="E311" s="400" t="s">
        <v>103</v>
      </c>
      <c r="F311" s="394" t="s">
        <v>108</v>
      </c>
      <c r="G311" s="400"/>
      <c r="H311" s="459"/>
      <c r="I311" s="460"/>
      <c r="J311" s="461"/>
      <c r="K311" s="439">
        <f t="shared" ref="K311" si="168">$M$219</f>
        <v>0</v>
      </c>
      <c r="L311" s="440"/>
      <c r="M311" s="440"/>
      <c r="N311" s="440"/>
      <c r="O311" s="445">
        <f t="shared" ref="O311" si="169">$M$222</f>
        <v>0</v>
      </c>
      <c r="P311" s="446"/>
      <c r="Q311" s="446"/>
      <c r="R311" s="446"/>
      <c r="S311" s="446"/>
      <c r="T311" s="447"/>
      <c r="U311" s="359">
        <f t="shared" ref="U311" si="170">IF(AND(H311="○",AV311="●"),IF(K311=0,20,20+ROUNDDOWN((K311-1000)/1000,0)*20),0)</f>
        <v>0</v>
      </c>
      <c r="V311" s="359"/>
      <c r="W311" s="360"/>
      <c r="X311" s="365">
        <f t="shared" ref="X311" si="171">IF(AND(H311="○",AV311="●"),IF(O311&gt;=10,O311*0.2,0),0)</f>
        <v>0</v>
      </c>
      <c r="Y311" s="366"/>
      <c r="Z311" s="367"/>
      <c r="AA311" s="374">
        <f t="shared" ref="AA311" si="172">IF(AND(H311="○",AV311="●"),P313*2,0)</f>
        <v>0</v>
      </c>
      <c r="AB311" s="359"/>
      <c r="AC311" s="360"/>
      <c r="AD311" s="377">
        <f t="shared" ref="AD311" si="173">U311+X311+AA311</f>
        <v>0</v>
      </c>
      <c r="AE311" s="378"/>
      <c r="AF311" s="378"/>
      <c r="AG311" s="379"/>
      <c r="AH311" s="330">
        <v>1</v>
      </c>
      <c r="AI311" s="331"/>
      <c r="AJ311" s="332"/>
      <c r="AK311" s="336">
        <f t="shared" ref="AK311" si="174">IF(AH311=1,$AL$31,IF(AH311=2,$AL$49,IF(AH311=3,$AL$68,IF(AH311=4,$AL$86,IF(AH311=5,$AL$104,IF(AH311=6,$AL$123,IF(AH311=7,$AL$141,IF(AH311=8,$AL$160,IF(AH311=9,$AL$178,IF(AH311=10,$AL$196,0))))))))))</f>
        <v>0</v>
      </c>
      <c r="AL311" s="337"/>
      <c r="AM311" s="338"/>
      <c r="AN311" s="341">
        <f t="shared" ref="AN311" si="175">IF(H311="○",ROUNDUP(AD311*AK311,1),0)</f>
        <v>0</v>
      </c>
      <c r="AO311" s="341"/>
      <c r="AP311" s="341"/>
      <c r="AQ311" s="341"/>
      <c r="AR311" s="342"/>
      <c r="AT311" s="31"/>
      <c r="AU311" s="193"/>
      <c r="AV311" s="193" t="str">
        <f t="shared" ref="AV311" si="176">IF(OR(H311="×",AV315="×"),"×","●")</f>
        <v>●</v>
      </c>
      <c r="AW311" s="285">
        <f>IF(AV311="●",IF(H311="定","-",H311),"-")</f>
        <v>0</v>
      </c>
      <c r="AX311" s="31"/>
      <c r="AY311" s="31"/>
      <c r="AZ311" s="31"/>
      <c r="BA311" s="31"/>
    </row>
    <row r="312" spans="2:53" ht="14.1" customHeight="1" x14ac:dyDescent="0.15">
      <c r="B312" s="395"/>
      <c r="C312" s="398"/>
      <c r="D312" s="401"/>
      <c r="E312" s="401"/>
      <c r="F312" s="395"/>
      <c r="G312" s="401"/>
      <c r="H312" s="330"/>
      <c r="I312" s="331"/>
      <c r="J312" s="332"/>
      <c r="K312" s="441"/>
      <c r="L312" s="442"/>
      <c r="M312" s="442"/>
      <c r="N312" s="442"/>
      <c r="O312" s="448"/>
      <c r="P312" s="449"/>
      <c r="Q312" s="449"/>
      <c r="R312" s="449"/>
      <c r="S312" s="449"/>
      <c r="T312" s="450"/>
      <c r="U312" s="361"/>
      <c r="V312" s="361"/>
      <c r="W312" s="362"/>
      <c r="X312" s="368"/>
      <c r="Y312" s="369"/>
      <c r="Z312" s="370"/>
      <c r="AA312" s="375"/>
      <c r="AB312" s="361"/>
      <c r="AC312" s="362"/>
      <c r="AD312" s="380"/>
      <c r="AE312" s="381"/>
      <c r="AF312" s="381"/>
      <c r="AG312" s="382"/>
      <c r="AH312" s="330"/>
      <c r="AI312" s="331"/>
      <c r="AJ312" s="332"/>
      <c r="AK312" s="339"/>
      <c r="AL312" s="339"/>
      <c r="AM312" s="340"/>
      <c r="AN312" s="343"/>
      <c r="AO312" s="343"/>
      <c r="AP312" s="343"/>
      <c r="AQ312" s="343"/>
      <c r="AR312" s="344"/>
      <c r="AT312" s="31"/>
      <c r="AU312" s="193"/>
      <c r="AV312" s="193"/>
      <c r="AW312" s="285"/>
      <c r="AX312" s="31"/>
      <c r="AY312" s="31"/>
      <c r="AZ312" s="31"/>
      <c r="BA312" s="31"/>
    </row>
    <row r="313" spans="2:53" ht="14.1" customHeight="1" x14ac:dyDescent="0.15">
      <c r="B313" s="395"/>
      <c r="C313" s="398"/>
      <c r="D313" s="401"/>
      <c r="E313" s="401"/>
      <c r="F313" s="395"/>
      <c r="G313" s="401"/>
      <c r="H313" s="330"/>
      <c r="I313" s="331"/>
      <c r="J313" s="332"/>
      <c r="K313" s="441"/>
      <c r="L313" s="442"/>
      <c r="M313" s="442"/>
      <c r="N313" s="442"/>
      <c r="O313" s="451"/>
      <c r="P313" s="453">
        <f t="shared" ref="P313" si="177">$M$224</f>
        <v>0</v>
      </c>
      <c r="Q313" s="454"/>
      <c r="R313" s="454"/>
      <c r="S313" s="454"/>
      <c r="T313" s="455"/>
      <c r="U313" s="361"/>
      <c r="V313" s="361"/>
      <c r="W313" s="362"/>
      <c r="X313" s="368"/>
      <c r="Y313" s="369"/>
      <c r="Z313" s="370"/>
      <c r="AA313" s="375"/>
      <c r="AB313" s="361"/>
      <c r="AC313" s="362"/>
      <c r="AD313" s="380"/>
      <c r="AE313" s="381"/>
      <c r="AF313" s="381"/>
      <c r="AG313" s="382"/>
      <c r="AH313" s="330"/>
      <c r="AI313" s="331"/>
      <c r="AJ313" s="332"/>
      <c r="AK313" s="339"/>
      <c r="AL313" s="339"/>
      <c r="AM313" s="340"/>
      <c r="AN313" s="343"/>
      <c r="AO313" s="343"/>
      <c r="AP313" s="343"/>
      <c r="AQ313" s="343"/>
      <c r="AR313" s="344"/>
      <c r="AT313" s="31"/>
      <c r="AU313" s="193"/>
      <c r="AV313" s="193"/>
      <c r="AW313" s="285"/>
      <c r="AX313" s="31"/>
      <c r="AY313" s="31"/>
      <c r="AZ313" s="31"/>
      <c r="BA313" s="31"/>
    </row>
    <row r="314" spans="2:53" ht="14.1" customHeight="1" x14ac:dyDescent="0.15">
      <c r="B314" s="396"/>
      <c r="C314" s="399"/>
      <c r="D314" s="402"/>
      <c r="E314" s="402"/>
      <c r="F314" s="396"/>
      <c r="G314" s="402"/>
      <c r="H314" s="333"/>
      <c r="I314" s="334"/>
      <c r="J314" s="335"/>
      <c r="K314" s="443"/>
      <c r="L314" s="444"/>
      <c r="M314" s="444"/>
      <c r="N314" s="444"/>
      <c r="O314" s="452"/>
      <c r="P314" s="456"/>
      <c r="Q314" s="457"/>
      <c r="R314" s="457"/>
      <c r="S314" s="457"/>
      <c r="T314" s="458"/>
      <c r="U314" s="363"/>
      <c r="V314" s="363"/>
      <c r="W314" s="364"/>
      <c r="X314" s="371"/>
      <c r="Y314" s="372"/>
      <c r="Z314" s="373"/>
      <c r="AA314" s="376"/>
      <c r="AB314" s="363"/>
      <c r="AC314" s="364"/>
      <c r="AD314" s="383"/>
      <c r="AE314" s="384"/>
      <c r="AF314" s="384"/>
      <c r="AG314" s="385"/>
      <c r="AH314" s="333"/>
      <c r="AI314" s="334"/>
      <c r="AJ314" s="335"/>
      <c r="AK314" s="339"/>
      <c r="AL314" s="339"/>
      <c r="AM314" s="340"/>
      <c r="AN314" s="345"/>
      <c r="AO314" s="345"/>
      <c r="AP314" s="345"/>
      <c r="AQ314" s="345"/>
      <c r="AR314" s="346"/>
      <c r="AT314" s="31"/>
      <c r="AU314" s="193"/>
      <c r="AV314" s="193"/>
      <c r="AW314" s="285"/>
      <c r="AX314" s="31"/>
      <c r="AY314" s="31"/>
      <c r="AZ314" s="31"/>
      <c r="BA314" s="31"/>
    </row>
    <row r="315" spans="2:53" ht="14.1" customHeight="1" x14ac:dyDescent="0.15">
      <c r="B315" s="394">
        <v>7</v>
      </c>
      <c r="C315" s="397" t="s">
        <v>102</v>
      </c>
      <c r="D315" s="400">
        <v>10</v>
      </c>
      <c r="E315" s="400" t="s">
        <v>103</v>
      </c>
      <c r="F315" s="394" t="s">
        <v>109</v>
      </c>
      <c r="G315" s="400"/>
      <c r="H315" s="459"/>
      <c r="I315" s="460"/>
      <c r="J315" s="461"/>
      <c r="K315" s="439">
        <f t="shared" ref="K315" si="178">$M$219</f>
        <v>0</v>
      </c>
      <c r="L315" s="440"/>
      <c r="M315" s="440"/>
      <c r="N315" s="440"/>
      <c r="O315" s="445">
        <f t="shared" ref="O315" si="179">$M$222</f>
        <v>0</v>
      </c>
      <c r="P315" s="446"/>
      <c r="Q315" s="446"/>
      <c r="R315" s="446"/>
      <c r="S315" s="446"/>
      <c r="T315" s="447"/>
      <c r="U315" s="359">
        <f t="shared" ref="U315" si="180">IF(AND(H315="○",AV315="●"),IF(K315=0,20,20+ROUNDDOWN((K315-1000)/1000,0)*20),0)</f>
        <v>0</v>
      </c>
      <c r="V315" s="359"/>
      <c r="W315" s="360"/>
      <c r="X315" s="365">
        <f t="shared" ref="X315" si="181">IF(AND(H315="○",AV315="●"),IF(O315&gt;=10,O315*0.2,0),0)</f>
        <v>0</v>
      </c>
      <c r="Y315" s="366"/>
      <c r="Z315" s="367"/>
      <c r="AA315" s="374">
        <f t="shared" ref="AA315" si="182">IF(AND(H315="○",AV315="●"),P317*2,0)</f>
        <v>0</v>
      </c>
      <c r="AB315" s="359"/>
      <c r="AC315" s="360"/>
      <c r="AD315" s="377">
        <f t="shared" ref="AD315" si="183">U315+X315+AA315</f>
        <v>0</v>
      </c>
      <c r="AE315" s="378"/>
      <c r="AF315" s="378"/>
      <c r="AG315" s="379"/>
      <c r="AH315" s="330">
        <v>1</v>
      </c>
      <c r="AI315" s="331"/>
      <c r="AJ315" s="332"/>
      <c r="AK315" s="336">
        <f t="shared" ref="AK315" si="184">IF(AH315=1,$AL$31,IF(AH315=2,$AL$49,IF(AH315=3,$AL$68,IF(AH315=4,$AL$86,IF(AH315=5,$AL$104,IF(AH315=6,$AL$123,IF(AH315=7,$AL$141,IF(AH315=8,$AL$160,IF(AH315=9,$AL$178,IF(AH315=10,$AL$196,0))))))))))</f>
        <v>0</v>
      </c>
      <c r="AL315" s="337"/>
      <c r="AM315" s="338"/>
      <c r="AN315" s="341">
        <f t="shared" ref="AN315" si="185">IF(H315="○",ROUNDUP(AD315*AK315,1),0)</f>
        <v>0</v>
      </c>
      <c r="AO315" s="341"/>
      <c r="AP315" s="341"/>
      <c r="AQ315" s="341"/>
      <c r="AR315" s="342"/>
      <c r="AT315" s="31"/>
      <c r="AU315" s="193"/>
      <c r="AV315" s="193" t="str">
        <f t="shared" ref="AV315" si="186">IF(OR(H315="×",AV319="×"),"×","●")</f>
        <v>●</v>
      </c>
      <c r="AW315" s="285">
        <f>IF(AV315="●",IF(H315="定","-",H315),"-")</f>
        <v>0</v>
      </c>
      <c r="AX315" s="31"/>
      <c r="AY315" s="31"/>
      <c r="AZ315" s="31"/>
      <c r="BA315" s="31"/>
    </row>
    <row r="316" spans="2:53" ht="14.1" customHeight="1" x14ac:dyDescent="0.15">
      <c r="B316" s="395"/>
      <c r="C316" s="398"/>
      <c r="D316" s="401"/>
      <c r="E316" s="401"/>
      <c r="F316" s="395"/>
      <c r="G316" s="401"/>
      <c r="H316" s="330"/>
      <c r="I316" s="331"/>
      <c r="J316" s="332"/>
      <c r="K316" s="441"/>
      <c r="L316" s="442"/>
      <c r="M316" s="442"/>
      <c r="N316" s="442"/>
      <c r="O316" s="448"/>
      <c r="P316" s="449"/>
      <c r="Q316" s="449"/>
      <c r="R316" s="449"/>
      <c r="S316" s="449"/>
      <c r="T316" s="450"/>
      <c r="U316" s="361"/>
      <c r="V316" s="361"/>
      <c r="W316" s="362"/>
      <c r="X316" s="368"/>
      <c r="Y316" s="369"/>
      <c r="Z316" s="370"/>
      <c r="AA316" s="375"/>
      <c r="AB316" s="361"/>
      <c r="AC316" s="362"/>
      <c r="AD316" s="380"/>
      <c r="AE316" s="381"/>
      <c r="AF316" s="381"/>
      <c r="AG316" s="382"/>
      <c r="AH316" s="330"/>
      <c r="AI316" s="331"/>
      <c r="AJ316" s="332"/>
      <c r="AK316" s="339"/>
      <c r="AL316" s="339"/>
      <c r="AM316" s="340"/>
      <c r="AN316" s="343"/>
      <c r="AO316" s="343"/>
      <c r="AP316" s="343"/>
      <c r="AQ316" s="343"/>
      <c r="AR316" s="344"/>
      <c r="AT316" s="31"/>
      <c r="AU316" s="193"/>
      <c r="AV316" s="193"/>
      <c r="AW316" s="285"/>
      <c r="AX316" s="31"/>
      <c r="AY316" s="31"/>
      <c r="AZ316" s="31"/>
      <c r="BA316" s="31"/>
    </row>
    <row r="317" spans="2:53" ht="14.1" customHeight="1" x14ac:dyDescent="0.15">
      <c r="B317" s="395"/>
      <c r="C317" s="398"/>
      <c r="D317" s="401"/>
      <c r="E317" s="401"/>
      <c r="F317" s="395"/>
      <c r="G317" s="401"/>
      <c r="H317" s="330"/>
      <c r="I317" s="331"/>
      <c r="J317" s="332"/>
      <c r="K317" s="441"/>
      <c r="L317" s="442"/>
      <c r="M317" s="442"/>
      <c r="N317" s="442"/>
      <c r="O317" s="451"/>
      <c r="P317" s="453">
        <f t="shared" ref="P317" si="187">$M$224</f>
        <v>0</v>
      </c>
      <c r="Q317" s="454"/>
      <c r="R317" s="454"/>
      <c r="S317" s="454"/>
      <c r="T317" s="455"/>
      <c r="U317" s="361"/>
      <c r="V317" s="361"/>
      <c r="W317" s="362"/>
      <c r="X317" s="368"/>
      <c r="Y317" s="369"/>
      <c r="Z317" s="370"/>
      <c r="AA317" s="375"/>
      <c r="AB317" s="361"/>
      <c r="AC317" s="362"/>
      <c r="AD317" s="380"/>
      <c r="AE317" s="381"/>
      <c r="AF317" s="381"/>
      <c r="AG317" s="382"/>
      <c r="AH317" s="330"/>
      <c r="AI317" s="331"/>
      <c r="AJ317" s="332"/>
      <c r="AK317" s="339"/>
      <c r="AL317" s="339"/>
      <c r="AM317" s="340"/>
      <c r="AN317" s="343"/>
      <c r="AO317" s="343"/>
      <c r="AP317" s="343"/>
      <c r="AQ317" s="343"/>
      <c r="AR317" s="344"/>
      <c r="AT317" s="31"/>
      <c r="AU317" s="193"/>
      <c r="AV317" s="193"/>
      <c r="AW317" s="285"/>
      <c r="AX317" s="31"/>
      <c r="AY317" s="31"/>
      <c r="AZ317" s="31"/>
      <c r="BA317" s="31"/>
    </row>
    <row r="318" spans="2:53" ht="14.1" customHeight="1" x14ac:dyDescent="0.15">
      <c r="B318" s="396"/>
      <c r="C318" s="399"/>
      <c r="D318" s="402"/>
      <c r="E318" s="402"/>
      <c r="F318" s="396"/>
      <c r="G318" s="402"/>
      <c r="H318" s="333"/>
      <c r="I318" s="334"/>
      <c r="J318" s="335"/>
      <c r="K318" s="443"/>
      <c r="L318" s="444"/>
      <c r="M318" s="444"/>
      <c r="N318" s="444"/>
      <c r="O318" s="452"/>
      <c r="P318" s="456"/>
      <c r="Q318" s="457"/>
      <c r="R318" s="457"/>
      <c r="S318" s="457"/>
      <c r="T318" s="458"/>
      <c r="U318" s="363"/>
      <c r="V318" s="363"/>
      <c r="W318" s="364"/>
      <c r="X318" s="371"/>
      <c r="Y318" s="372"/>
      <c r="Z318" s="373"/>
      <c r="AA318" s="376"/>
      <c r="AB318" s="363"/>
      <c r="AC318" s="364"/>
      <c r="AD318" s="383"/>
      <c r="AE318" s="384"/>
      <c r="AF318" s="384"/>
      <c r="AG318" s="385"/>
      <c r="AH318" s="333"/>
      <c r="AI318" s="334"/>
      <c r="AJ318" s="335"/>
      <c r="AK318" s="339"/>
      <c r="AL318" s="339"/>
      <c r="AM318" s="340"/>
      <c r="AN318" s="345"/>
      <c r="AO318" s="345"/>
      <c r="AP318" s="345"/>
      <c r="AQ318" s="345"/>
      <c r="AR318" s="346"/>
      <c r="AT318" s="31"/>
      <c r="AU318" s="193"/>
      <c r="AV318" s="193"/>
      <c r="AW318" s="285"/>
      <c r="AX318" s="31"/>
      <c r="AY318" s="31"/>
      <c r="AZ318" s="31"/>
      <c r="BA318" s="31"/>
    </row>
    <row r="319" spans="2:53" ht="14.1" customHeight="1" x14ac:dyDescent="0.15">
      <c r="B319" s="394">
        <v>7</v>
      </c>
      <c r="C319" s="397" t="s">
        <v>102</v>
      </c>
      <c r="D319" s="400">
        <v>11</v>
      </c>
      <c r="E319" s="400" t="s">
        <v>103</v>
      </c>
      <c r="F319" s="395" t="s">
        <v>110</v>
      </c>
      <c r="G319" s="401"/>
      <c r="H319" s="459"/>
      <c r="I319" s="460"/>
      <c r="J319" s="461"/>
      <c r="K319" s="439">
        <f t="shared" ref="K319" si="188">$M$219</f>
        <v>0</v>
      </c>
      <c r="L319" s="440"/>
      <c r="M319" s="440"/>
      <c r="N319" s="440"/>
      <c r="O319" s="445">
        <f t="shared" ref="O319" si="189">$M$222</f>
        <v>0</v>
      </c>
      <c r="P319" s="446"/>
      <c r="Q319" s="446"/>
      <c r="R319" s="446"/>
      <c r="S319" s="446"/>
      <c r="T319" s="447"/>
      <c r="U319" s="359">
        <f t="shared" ref="U319" si="190">IF(AND(H319="○",AV319="●"),IF(K319=0,20,20+ROUNDDOWN((K319-1000)/1000,0)*20),0)</f>
        <v>0</v>
      </c>
      <c r="V319" s="359"/>
      <c r="W319" s="360"/>
      <c r="X319" s="365">
        <f t="shared" ref="X319" si="191">IF(AND(H319="○",AV319="●"),IF(O319&gt;=10,O319*0.2,0),0)</f>
        <v>0</v>
      </c>
      <c r="Y319" s="366"/>
      <c r="Z319" s="367"/>
      <c r="AA319" s="374">
        <f t="shared" ref="AA319" si="192">IF(AND(H319="○",AV319="●"),P321*2,0)</f>
        <v>0</v>
      </c>
      <c r="AB319" s="359"/>
      <c r="AC319" s="360"/>
      <c r="AD319" s="377">
        <f t="shared" ref="AD319" si="193">U319+X319+AA319</f>
        <v>0</v>
      </c>
      <c r="AE319" s="378"/>
      <c r="AF319" s="378"/>
      <c r="AG319" s="379"/>
      <c r="AH319" s="330">
        <v>1</v>
      </c>
      <c r="AI319" s="331"/>
      <c r="AJ319" s="332"/>
      <c r="AK319" s="336">
        <f t="shared" ref="AK319" si="194">IF(AH319=1,$AL$31,IF(AH319=2,$AL$49,IF(AH319=3,$AL$68,IF(AH319=4,$AL$86,IF(AH319=5,$AL$104,IF(AH319=6,$AL$123,IF(AH319=7,$AL$141,IF(AH319=8,$AL$160,IF(AH319=9,$AL$178,IF(AH319=10,$AL$196,0))))))))))</f>
        <v>0</v>
      </c>
      <c r="AL319" s="337"/>
      <c r="AM319" s="338"/>
      <c r="AN319" s="341">
        <f t="shared" ref="AN319" si="195">IF(H319="○",ROUNDUP(AD319*AK319,1),0)</f>
        <v>0</v>
      </c>
      <c r="AO319" s="341"/>
      <c r="AP319" s="341"/>
      <c r="AQ319" s="341"/>
      <c r="AR319" s="342"/>
      <c r="AT319" s="31"/>
      <c r="AU319" s="193"/>
      <c r="AV319" s="193" t="str">
        <f t="shared" ref="AV319" si="196">IF(OR(H319="×",AV323="×"),"×","●")</f>
        <v>●</v>
      </c>
      <c r="AW319" s="285">
        <f>IF(AV319="●",IF(H319="定","-",H319),"-")</f>
        <v>0</v>
      </c>
      <c r="AX319" s="31"/>
      <c r="AY319" s="31"/>
      <c r="AZ319" s="31"/>
      <c r="BA319" s="31"/>
    </row>
    <row r="320" spans="2:53" ht="14.1" customHeight="1" x14ac:dyDescent="0.15">
      <c r="B320" s="395"/>
      <c r="C320" s="398"/>
      <c r="D320" s="401"/>
      <c r="E320" s="401"/>
      <c r="F320" s="395"/>
      <c r="G320" s="401"/>
      <c r="H320" s="330"/>
      <c r="I320" s="331"/>
      <c r="J320" s="332"/>
      <c r="K320" s="441"/>
      <c r="L320" s="442"/>
      <c r="M320" s="442"/>
      <c r="N320" s="442"/>
      <c r="O320" s="448"/>
      <c r="P320" s="449"/>
      <c r="Q320" s="449"/>
      <c r="R320" s="449"/>
      <c r="S320" s="449"/>
      <c r="T320" s="450"/>
      <c r="U320" s="361"/>
      <c r="V320" s="361"/>
      <c r="W320" s="362"/>
      <c r="X320" s="368"/>
      <c r="Y320" s="369"/>
      <c r="Z320" s="370"/>
      <c r="AA320" s="375"/>
      <c r="AB320" s="361"/>
      <c r="AC320" s="362"/>
      <c r="AD320" s="380"/>
      <c r="AE320" s="381"/>
      <c r="AF320" s="381"/>
      <c r="AG320" s="382"/>
      <c r="AH320" s="330"/>
      <c r="AI320" s="331"/>
      <c r="AJ320" s="332"/>
      <c r="AK320" s="339"/>
      <c r="AL320" s="339"/>
      <c r="AM320" s="340"/>
      <c r="AN320" s="343"/>
      <c r="AO320" s="343"/>
      <c r="AP320" s="343"/>
      <c r="AQ320" s="343"/>
      <c r="AR320" s="344"/>
      <c r="AT320" s="31"/>
      <c r="AU320" s="193"/>
      <c r="AV320" s="193"/>
      <c r="AW320" s="285"/>
      <c r="AX320" s="31"/>
      <c r="AY320" s="31"/>
      <c r="AZ320" s="31"/>
      <c r="BA320" s="31"/>
    </row>
    <row r="321" spans="2:53" ht="14.1" customHeight="1" x14ac:dyDescent="0.15">
      <c r="B321" s="395"/>
      <c r="C321" s="398"/>
      <c r="D321" s="401"/>
      <c r="E321" s="401"/>
      <c r="F321" s="395"/>
      <c r="G321" s="401"/>
      <c r="H321" s="330"/>
      <c r="I321" s="331"/>
      <c r="J321" s="332"/>
      <c r="K321" s="441"/>
      <c r="L321" s="442"/>
      <c r="M321" s="442"/>
      <c r="N321" s="442"/>
      <c r="O321" s="451"/>
      <c r="P321" s="453">
        <f t="shared" ref="P321" si="197">$M$224</f>
        <v>0</v>
      </c>
      <c r="Q321" s="454"/>
      <c r="R321" s="454"/>
      <c r="S321" s="454"/>
      <c r="T321" s="455"/>
      <c r="U321" s="361"/>
      <c r="V321" s="361"/>
      <c r="W321" s="362"/>
      <c r="X321" s="368"/>
      <c r="Y321" s="369"/>
      <c r="Z321" s="370"/>
      <c r="AA321" s="375"/>
      <c r="AB321" s="361"/>
      <c r="AC321" s="362"/>
      <c r="AD321" s="380"/>
      <c r="AE321" s="381"/>
      <c r="AF321" s="381"/>
      <c r="AG321" s="382"/>
      <c r="AH321" s="330"/>
      <c r="AI321" s="331"/>
      <c r="AJ321" s="332"/>
      <c r="AK321" s="339"/>
      <c r="AL321" s="339"/>
      <c r="AM321" s="340"/>
      <c r="AN321" s="343"/>
      <c r="AO321" s="343"/>
      <c r="AP321" s="343"/>
      <c r="AQ321" s="343"/>
      <c r="AR321" s="344"/>
      <c r="AT321" s="31"/>
      <c r="AU321" s="193"/>
      <c r="AV321" s="193"/>
      <c r="AW321" s="285"/>
      <c r="AX321" s="31"/>
      <c r="AY321" s="31"/>
      <c r="AZ321" s="31"/>
      <c r="BA321" s="31"/>
    </row>
    <row r="322" spans="2:53" ht="14.1" customHeight="1" thickBot="1" x14ac:dyDescent="0.2">
      <c r="B322" s="396"/>
      <c r="C322" s="398"/>
      <c r="D322" s="402"/>
      <c r="E322" s="401"/>
      <c r="F322" s="396"/>
      <c r="G322" s="402"/>
      <c r="H322" s="330"/>
      <c r="I322" s="331"/>
      <c r="J322" s="332"/>
      <c r="K322" s="443"/>
      <c r="L322" s="444"/>
      <c r="M322" s="444"/>
      <c r="N322" s="444"/>
      <c r="O322" s="452"/>
      <c r="P322" s="456"/>
      <c r="Q322" s="457"/>
      <c r="R322" s="457"/>
      <c r="S322" s="457"/>
      <c r="T322" s="458"/>
      <c r="U322" s="363"/>
      <c r="V322" s="363"/>
      <c r="W322" s="364"/>
      <c r="X322" s="371"/>
      <c r="Y322" s="372"/>
      <c r="Z322" s="373"/>
      <c r="AA322" s="376"/>
      <c r="AB322" s="363"/>
      <c r="AC322" s="364"/>
      <c r="AD322" s="383"/>
      <c r="AE322" s="384"/>
      <c r="AF322" s="384"/>
      <c r="AG322" s="385"/>
      <c r="AH322" s="333"/>
      <c r="AI322" s="334"/>
      <c r="AJ322" s="335"/>
      <c r="AK322" s="339"/>
      <c r="AL322" s="339"/>
      <c r="AM322" s="340"/>
      <c r="AN322" s="345"/>
      <c r="AO322" s="345"/>
      <c r="AP322" s="345"/>
      <c r="AQ322" s="345"/>
      <c r="AR322" s="346"/>
      <c r="AT322" s="31"/>
      <c r="AU322" s="193"/>
      <c r="AV322" s="193"/>
      <c r="AW322" s="285"/>
      <c r="AX322" s="31"/>
      <c r="AY322" s="31"/>
      <c r="AZ322" s="31"/>
      <c r="BA322" s="31"/>
    </row>
    <row r="323" spans="2:53" ht="14.1" customHeight="1" thickTop="1" x14ac:dyDescent="0.15">
      <c r="B323" s="418" t="s">
        <v>128</v>
      </c>
      <c r="C323" s="419"/>
      <c r="D323" s="419"/>
      <c r="E323" s="419"/>
      <c r="F323" s="419"/>
      <c r="G323" s="419"/>
      <c r="H323" s="419"/>
      <c r="I323" s="419"/>
      <c r="J323" s="419"/>
      <c r="K323" s="419"/>
      <c r="L323" s="419"/>
      <c r="M323" s="419"/>
      <c r="N323" s="419"/>
      <c r="O323" s="419"/>
      <c r="P323" s="419"/>
      <c r="Q323" s="419"/>
      <c r="R323" s="419"/>
      <c r="S323" s="419"/>
      <c r="T323" s="419"/>
      <c r="U323" s="419"/>
      <c r="V323" s="419"/>
      <c r="W323" s="419"/>
      <c r="X323" s="419"/>
      <c r="Y323" s="419"/>
      <c r="Z323" s="419"/>
      <c r="AA323" s="419"/>
      <c r="AB323" s="419"/>
      <c r="AC323" s="419"/>
      <c r="AD323" s="419"/>
      <c r="AE323" s="419"/>
      <c r="AF323" s="419"/>
      <c r="AG323" s="419"/>
      <c r="AH323" s="419"/>
      <c r="AI323" s="419"/>
      <c r="AJ323" s="420"/>
      <c r="AK323" s="427">
        <f>SUM(AN239:AR322)</f>
        <v>0</v>
      </c>
      <c r="AL323" s="428"/>
      <c r="AM323" s="428"/>
      <c r="AN323" s="428"/>
      <c r="AO323" s="428"/>
      <c r="AP323" s="433" t="s">
        <v>65</v>
      </c>
      <c r="AQ323" s="433"/>
      <c r="AR323" s="434"/>
      <c r="AT323" s="31"/>
      <c r="AU323" s="127"/>
      <c r="AV323" s="127"/>
      <c r="AW323" s="126"/>
      <c r="AX323" s="31"/>
      <c r="AY323" s="31"/>
      <c r="AZ323" s="31"/>
      <c r="BA323" s="31"/>
    </row>
    <row r="324" spans="2:53" ht="14.1" customHeight="1" x14ac:dyDescent="0.15">
      <c r="B324" s="421"/>
      <c r="C324" s="422"/>
      <c r="D324" s="422"/>
      <c r="E324" s="422"/>
      <c r="F324" s="422"/>
      <c r="G324" s="422"/>
      <c r="H324" s="422"/>
      <c r="I324" s="422"/>
      <c r="J324" s="422"/>
      <c r="K324" s="422"/>
      <c r="L324" s="422"/>
      <c r="M324" s="422"/>
      <c r="N324" s="422"/>
      <c r="O324" s="422"/>
      <c r="P324" s="422"/>
      <c r="Q324" s="422"/>
      <c r="R324" s="422"/>
      <c r="S324" s="422"/>
      <c r="T324" s="422"/>
      <c r="U324" s="422"/>
      <c r="V324" s="422"/>
      <c r="W324" s="422"/>
      <c r="X324" s="422"/>
      <c r="Y324" s="422"/>
      <c r="Z324" s="422"/>
      <c r="AA324" s="422"/>
      <c r="AB324" s="422"/>
      <c r="AC324" s="422"/>
      <c r="AD324" s="422"/>
      <c r="AE324" s="422"/>
      <c r="AF324" s="422"/>
      <c r="AG324" s="422"/>
      <c r="AH324" s="422"/>
      <c r="AI324" s="422"/>
      <c r="AJ324" s="423"/>
      <c r="AK324" s="429"/>
      <c r="AL324" s="430"/>
      <c r="AM324" s="430"/>
      <c r="AN324" s="430"/>
      <c r="AO324" s="430"/>
      <c r="AP324" s="435"/>
      <c r="AQ324" s="435"/>
      <c r="AR324" s="436"/>
      <c r="AT324" s="31"/>
      <c r="AU324" s="127"/>
      <c r="AV324" s="127"/>
      <c r="AW324" s="126"/>
      <c r="AX324" s="31"/>
      <c r="AY324" s="31"/>
      <c r="AZ324" s="31"/>
      <c r="BA324" s="31"/>
    </row>
    <row r="325" spans="2:53" ht="14.1" customHeight="1" x14ac:dyDescent="0.15">
      <c r="B325" s="421"/>
      <c r="C325" s="422"/>
      <c r="D325" s="422"/>
      <c r="E325" s="422"/>
      <c r="F325" s="422"/>
      <c r="G325" s="422"/>
      <c r="H325" s="422"/>
      <c r="I325" s="422"/>
      <c r="J325" s="422"/>
      <c r="K325" s="422"/>
      <c r="L325" s="422"/>
      <c r="M325" s="422"/>
      <c r="N325" s="422"/>
      <c r="O325" s="422"/>
      <c r="P325" s="422"/>
      <c r="Q325" s="422"/>
      <c r="R325" s="422"/>
      <c r="S325" s="422"/>
      <c r="T325" s="422"/>
      <c r="U325" s="422"/>
      <c r="V325" s="422"/>
      <c r="W325" s="422"/>
      <c r="X325" s="422"/>
      <c r="Y325" s="422"/>
      <c r="Z325" s="422"/>
      <c r="AA325" s="422"/>
      <c r="AB325" s="422"/>
      <c r="AC325" s="422"/>
      <c r="AD325" s="422"/>
      <c r="AE325" s="422"/>
      <c r="AF325" s="422"/>
      <c r="AG325" s="422"/>
      <c r="AH325" s="422"/>
      <c r="AI325" s="422"/>
      <c r="AJ325" s="423"/>
      <c r="AK325" s="429"/>
      <c r="AL325" s="430"/>
      <c r="AM325" s="430"/>
      <c r="AN325" s="430"/>
      <c r="AO325" s="430"/>
      <c r="AP325" s="435"/>
      <c r="AQ325" s="435"/>
      <c r="AR325" s="436"/>
      <c r="AT325" s="31"/>
      <c r="AU325" s="127"/>
      <c r="AV325" s="127"/>
      <c r="AW325" s="126"/>
      <c r="AX325" s="31"/>
      <c r="AY325" s="31"/>
      <c r="AZ325" s="31"/>
      <c r="BA325" s="31"/>
    </row>
    <row r="326" spans="2:53" ht="14.1" customHeight="1" thickBot="1" x14ac:dyDescent="0.2">
      <c r="B326" s="424"/>
      <c r="C326" s="425"/>
      <c r="D326" s="425"/>
      <c r="E326" s="425"/>
      <c r="F326" s="425"/>
      <c r="G326" s="425"/>
      <c r="H326" s="425"/>
      <c r="I326" s="425"/>
      <c r="J326" s="425"/>
      <c r="K326" s="425"/>
      <c r="L326" s="425"/>
      <c r="M326" s="425"/>
      <c r="N326" s="425"/>
      <c r="O326" s="425"/>
      <c r="P326" s="425"/>
      <c r="Q326" s="425"/>
      <c r="R326" s="425"/>
      <c r="S326" s="425"/>
      <c r="T326" s="425"/>
      <c r="U326" s="425"/>
      <c r="V326" s="425"/>
      <c r="W326" s="425"/>
      <c r="X326" s="425"/>
      <c r="Y326" s="425"/>
      <c r="Z326" s="425"/>
      <c r="AA326" s="425"/>
      <c r="AB326" s="425"/>
      <c r="AC326" s="425"/>
      <c r="AD326" s="425"/>
      <c r="AE326" s="425"/>
      <c r="AF326" s="425"/>
      <c r="AG326" s="425"/>
      <c r="AH326" s="425"/>
      <c r="AI326" s="425"/>
      <c r="AJ326" s="426"/>
      <c r="AK326" s="431"/>
      <c r="AL326" s="432"/>
      <c r="AM326" s="432"/>
      <c r="AN326" s="432"/>
      <c r="AO326" s="432"/>
      <c r="AP326" s="437"/>
      <c r="AQ326" s="437"/>
      <c r="AR326" s="438"/>
      <c r="AT326" s="31"/>
      <c r="AU326" s="127"/>
      <c r="AV326" s="127"/>
      <c r="AW326" s="126"/>
      <c r="AX326" s="31"/>
      <c r="AY326" s="31"/>
      <c r="AZ326" s="31"/>
      <c r="BA326" s="31"/>
    </row>
    <row r="327" spans="2:53" ht="19.5" thickTop="1" x14ac:dyDescent="0.15"/>
  </sheetData>
  <sheetProtection algorithmName="SHA-512" hashValue="8mf/0sAM6UwF775JpiINaewxm3w7nHFUEFueClAXiMeATtItxS7SoOSS8f9OIT9hVFwMy7wTIaCfrcBr51CbCw==" saltValue="FK+WwXFlZu4PtDc/MfIc2Q==" spinCount="100000" sheet="1" formatRows="0"/>
  <mergeCells count="1073">
    <mergeCell ref="C52:D52"/>
    <mergeCell ref="E52:AB52"/>
    <mergeCell ref="C71:D71"/>
    <mergeCell ref="E71:AB71"/>
    <mergeCell ref="C89:D89"/>
    <mergeCell ref="E89:AB89"/>
    <mergeCell ref="C107:D107"/>
    <mergeCell ref="E107:AB107"/>
    <mergeCell ref="C126:D126"/>
    <mergeCell ref="E126:AB126"/>
    <mergeCell ref="C144:D144"/>
    <mergeCell ref="E144:AB144"/>
    <mergeCell ref="C163:D163"/>
    <mergeCell ref="E163:AB163"/>
    <mergeCell ref="C181:D181"/>
    <mergeCell ref="E181:AB181"/>
    <mergeCell ref="N81:O82"/>
    <mergeCell ref="P81:Q82"/>
    <mergeCell ref="R81:S82"/>
    <mergeCell ref="T81:U82"/>
    <mergeCell ref="V81:W82"/>
    <mergeCell ref="X81:Y82"/>
    <mergeCell ref="B99:E100"/>
    <mergeCell ref="F99:G100"/>
    <mergeCell ref="H99:I100"/>
    <mergeCell ref="J99:K100"/>
    <mergeCell ref="L99:M100"/>
    <mergeCell ref="A128:I129"/>
    <mergeCell ref="B131:E132"/>
    <mergeCell ref="F131:G132"/>
    <mergeCell ref="H131:I132"/>
    <mergeCell ref="N118:O119"/>
    <mergeCell ref="AW295:AW298"/>
    <mergeCell ref="O297:O298"/>
    <mergeCell ref="P297:T298"/>
    <mergeCell ref="AU297:AU298"/>
    <mergeCell ref="B299:B302"/>
    <mergeCell ref="C299:C302"/>
    <mergeCell ref="D299:D302"/>
    <mergeCell ref="E299:E302"/>
    <mergeCell ref="F299:G302"/>
    <mergeCell ref="H299:J302"/>
    <mergeCell ref="K299:N302"/>
    <mergeCell ref="O299:T300"/>
    <mergeCell ref="U299:W302"/>
    <mergeCell ref="X299:Z302"/>
    <mergeCell ref="AA299:AC302"/>
    <mergeCell ref="AD299:AG302"/>
    <mergeCell ref="AH299:AJ302"/>
    <mergeCell ref="AK299:AM302"/>
    <mergeCell ref="AN299:AR302"/>
    <mergeCell ref="AU299:AU300"/>
    <mergeCell ref="AV299:AV302"/>
    <mergeCell ref="AW299:AW302"/>
    <mergeCell ref="O301:O302"/>
    <mergeCell ref="P301:T302"/>
    <mergeCell ref="AU301:AU302"/>
    <mergeCell ref="B295:B298"/>
    <mergeCell ref="C295:C298"/>
    <mergeCell ref="D295:D298"/>
    <mergeCell ref="E295:E298"/>
    <mergeCell ref="F295:G298"/>
    <mergeCell ref="H295:J298"/>
    <mergeCell ref="K295:N298"/>
    <mergeCell ref="O295:T296"/>
    <mergeCell ref="U295:W298"/>
    <mergeCell ref="X295:Z298"/>
    <mergeCell ref="AA295:AC298"/>
    <mergeCell ref="AD295:AG298"/>
    <mergeCell ref="AH295:AJ298"/>
    <mergeCell ref="AK295:AM298"/>
    <mergeCell ref="AN295:AR298"/>
    <mergeCell ref="AU295:AU296"/>
    <mergeCell ref="AV295:AV298"/>
    <mergeCell ref="AW287:AW290"/>
    <mergeCell ref="O289:O290"/>
    <mergeCell ref="P289:T290"/>
    <mergeCell ref="AU289:AU290"/>
    <mergeCell ref="B291:B294"/>
    <mergeCell ref="C291:C294"/>
    <mergeCell ref="D291:D294"/>
    <mergeCell ref="E291:E294"/>
    <mergeCell ref="F291:G294"/>
    <mergeCell ref="H291:J294"/>
    <mergeCell ref="K291:N294"/>
    <mergeCell ref="O291:T292"/>
    <mergeCell ref="U291:W294"/>
    <mergeCell ref="X291:Z294"/>
    <mergeCell ref="AA291:AC294"/>
    <mergeCell ref="AD291:AG294"/>
    <mergeCell ref="AH291:AJ294"/>
    <mergeCell ref="AK291:AM294"/>
    <mergeCell ref="AN291:AR294"/>
    <mergeCell ref="AU291:AU292"/>
    <mergeCell ref="AV291:AV294"/>
    <mergeCell ref="AW291:AW294"/>
    <mergeCell ref="O293:O294"/>
    <mergeCell ref="P293:T294"/>
    <mergeCell ref="AU293:AU294"/>
    <mergeCell ref="B287:B290"/>
    <mergeCell ref="C287:C290"/>
    <mergeCell ref="D287:D290"/>
    <mergeCell ref="E287:E290"/>
    <mergeCell ref="F287:G290"/>
    <mergeCell ref="H287:J290"/>
    <mergeCell ref="K287:N290"/>
    <mergeCell ref="O287:T288"/>
    <mergeCell ref="U287:W290"/>
    <mergeCell ref="X287:Z290"/>
    <mergeCell ref="AA287:AC290"/>
    <mergeCell ref="AD287:AG290"/>
    <mergeCell ref="AH287:AJ290"/>
    <mergeCell ref="AK287:AM290"/>
    <mergeCell ref="AN287:AR290"/>
    <mergeCell ref="AU287:AU288"/>
    <mergeCell ref="AV287:AV290"/>
    <mergeCell ref="C66:AB70"/>
    <mergeCell ref="C84:AB88"/>
    <mergeCell ref="C102:AB106"/>
    <mergeCell ref="C121:AB125"/>
    <mergeCell ref="C139:AB143"/>
    <mergeCell ref="C158:AB162"/>
    <mergeCell ref="C176:AB180"/>
    <mergeCell ref="C194:AB198"/>
    <mergeCell ref="C5:K6"/>
    <mergeCell ref="C7:K8"/>
    <mergeCell ref="L5:AP6"/>
    <mergeCell ref="L7:AP8"/>
    <mergeCell ref="X44:Y45"/>
    <mergeCell ref="A55:I56"/>
    <mergeCell ref="B58:E59"/>
    <mergeCell ref="F58:G59"/>
    <mergeCell ref="H58:I59"/>
    <mergeCell ref="J58:K59"/>
    <mergeCell ref="L58:M59"/>
    <mergeCell ref="A73:I74"/>
    <mergeCell ref="B76:E77"/>
    <mergeCell ref="F76:G77"/>
    <mergeCell ref="H76:I77"/>
    <mergeCell ref="J76:K77"/>
    <mergeCell ref="L76:M77"/>
    <mergeCell ref="A91:I92"/>
    <mergeCell ref="B94:E95"/>
    <mergeCell ref="AU21:AU22"/>
    <mergeCell ref="AV21:AV22"/>
    <mergeCell ref="AU39:AU40"/>
    <mergeCell ref="AV39:AV40"/>
    <mergeCell ref="AK2:AR2"/>
    <mergeCell ref="A2:H2"/>
    <mergeCell ref="I2:AJ2"/>
    <mergeCell ref="A3:AR3"/>
    <mergeCell ref="AN21:AO22"/>
    <mergeCell ref="AP21:AQ22"/>
    <mergeCell ref="N21:O22"/>
    <mergeCell ref="P21:Q22"/>
    <mergeCell ref="R21:S22"/>
    <mergeCell ref="T21:U22"/>
    <mergeCell ref="V21:W22"/>
    <mergeCell ref="X21:Y22"/>
    <mergeCell ref="A36:I37"/>
    <mergeCell ref="L26:M27"/>
    <mergeCell ref="C29:AB33"/>
    <mergeCell ref="N26:O27"/>
    <mergeCell ref="P26:Q27"/>
    <mergeCell ref="R26:S27"/>
    <mergeCell ref="T26:U27"/>
    <mergeCell ref="V26:W27"/>
    <mergeCell ref="J26:K27"/>
    <mergeCell ref="A18:I19"/>
    <mergeCell ref="B21:E22"/>
    <mergeCell ref="F21:G22"/>
    <mergeCell ref="H21:I22"/>
    <mergeCell ref="J21:K22"/>
    <mergeCell ref="L21:M22"/>
    <mergeCell ref="X26:Y27"/>
    <mergeCell ref="C34:D34"/>
    <mergeCell ref="E34:AB34"/>
    <mergeCell ref="AW21:AW22"/>
    <mergeCell ref="AY21:AY22"/>
    <mergeCell ref="AZ21:AZ22"/>
    <mergeCell ref="B26:E27"/>
    <mergeCell ref="F26:G27"/>
    <mergeCell ref="H26:I27"/>
    <mergeCell ref="Z21:AA22"/>
    <mergeCell ref="AE21:AI22"/>
    <mergeCell ref="AJ21:AK22"/>
    <mergeCell ref="AL21:AM22"/>
    <mergeCell ref="BB26:BB27"/>
    <mergeCell ref="BC26:BC27"/>
    <mergeCell ref="AE31:AK32"/>
    <mergeCell ref="AL31:AQ32"/>
    <mergeCell ref="AV31:AV32"/>
    <mergeCell ref="AW31:AW32"/>
    <mergeCell ref="AX31:AY32"/>
    <mergeCell ref="AU32:AU33"/>
    <mergeCell ref="AV26:AV27"/>
    <mergeCell ref="AW26:AW27"/>
    <mergeCell ref="AX26:AX27"/>
    <mergeCell ref="AY26:AY27"/>
    <mergeCell ref="AZ26:AZ27"/>
    <mergeCell ref="BA26:BA27"/>
    <mergeCell ref="Z26:AA27"/>
    <mergeCell ref="AE26:AI27"/>
    <mergeCell ref="AJ26:AK27"/>
    <mergeCell ref="AL26:AM27"/>
    <mergeCell ref="AN26:AO27"/>
    <mergeCell ref="AP26:AQ27"/>
    <mergeCell ref="AW39:AW40"/>
    <mergeCell ref="AY39:AY40"/>
    <mergeCell ref="AZ39:AZ40"/>
    <mergeCell ref="B44:E45"/>
    <mergeCell ref="F44:G45"/>
    <mergeCell ref="H44:I45"/>
    <mergeCell ref="J44:K45"/>
    <mergeCell ref="L44:M45"/>
    <mergeCell ref="Z39:AA40"/>
    <mergeCell ref="AE39:AI40"/>
    <mergeCell ref="AJ39:AK40"/>
    <mergeCell ref="AL39:AM40"/>
    <mergeCell ref="AN39:AO40"/>
    <mergeCell ref="AP39:AQ40"/>
    <mergeCell ref="N39:O40"/>
    <mergeCell ref="P39:Q40"/>
    <mergeCell ref="R39:S40"/>
    <mergeCell ref="T39:U40"/>
    <mergeCell ref="V39:W40"/>
    <mergeCell ref="X39:Y40"/>
    <mergeCell ref="B39:E40"/>
    <mergeCell ref="F39:G40"/>
    <mergeCell ref="H39:I40"/>
    <mergeCell ref="J39:K40"/>
    <mergeCell ref="L39:M40"/>
    <mergeCell ref="N44:O45"/>
    <mergeCell ref="P44:Q45"/>
    <mergeCell ref="R44:S45"/>
    <mergeCell ref="T44:U45"/>
    <mergeCell ref="V44:W45"/>
    <mergeCell ref="BB44:BB45"/>
    <mergeCell ref="BC44:BC45"/>
    <mergeCell ref="AE49:AK50"/>
    <mergeCell ref="AL49:AQ50"/>
    <mergeCell ref="AV49:AV50"/>
    <mergeCell ref="AW49:AW50"/>
    <mergeCell ref="AX49:AY50"/>
    <mergeCell ref="AU50:AU51"/>
    <mergeCell ref="AV44:AV45"/>
    <mergeCell ref="AW44:AW45"/>
    <mergeCell ref="AX44:AX45"/>
    <mergeCell ref="AY44:AY45"/>
    <mergeCell ref="AZ44:AZ45"/>
    <mergeCell ref="BA44:BA45"/>
    <mergeCell ref="Z44:AA45"/>
    <mergeCell ref="AE44:AI45"/>
    <mergeCell ref="AJ44:AK45"/>
    <mergeCell ref="AL44:AM45"/>
    <mergeCell ref="AN44:AO45"/>
    <mergeCell ref="AP44:AQ45"/>
    <mergeCell ref="C47:AB51"/>
    <mergeCell ref="AU58:AU59"/>
    <mergeCell ref="AV58:AV59"/>
    <mergeCell ref="AW58:AW59"/>
    <mergeCell ref="AY58:AY59"/>
    <mergeCell ref="AZ58:AZ59"/>
    <mergeCell ref="B63:E64"/>
    <mergeCell ref="F63:G64"/>
    <mergeCell ref="H63:I64"/>
    <mergeCell ref="J63:K64"/>
    <mergeCell ref="L63:M64"/>
    <mergeCell ref="Z58:AA59"/>
    <mergeCell ref="AE58:AI59"/>
    <mergeCell ref="AJ58:AK59"/>
    <mergeCell ref="AL58:AM59"/>
    <mergeCell ref="AN58:AO59"/>
    <mergeCell ref="AP58:AQ59"/>
    <mergeCell ref="N58:O59"/>
    <mergeCell ref="P58:Q59"/>
    <mergeCell ref="R58:S59"/>
    <mergeCell ref="T58:U59"/>
    <mergeCell ref="V58:W59"/>
    <mergeCell ref="X58:Y59"/>
    <mergeCell ref="N63:O64"/>
    <mergeCell ref="P63:Q64"/>
    <mergeCell ref="R63:S64"/>
    <mergeCell ref="T63:U64"/>
    <mergeCell ref="V63:W64"/>
    <mergeCell ref="X63:Y64"/>
    <mergeCell ref="BB63:BB64"/>
    <mergeCell ref="BC63:BC64"/>
    <mergeCell ref="AE68:AK69"/>
    <mergeCell ref="AL68:AQ69"/>
    <mergeCell ref="AV68:AV69"/>
    <mergeCell ref="AW68:AW69"/>
    <mergeCell ref="AX68:AY69"/>
    <mergeCell ref="AU69:AU70"/>
    <mergeCell ref="AV63:AV64"/>
    <mergeCell ref="AW63:AW64"/>
    <mergeCell ref="AX63:AX64"/>
    <mergeCell ref="AY63:AY64"/>
    <mergeCell ref="AZ63:AZ64"/>
    <mergeCell ref="BA63:BA64"/>
    <mergeCell ref="Z63:AA64"/>
    <mergeCell ref="AE63:AI64"/>
    <mergeCell ref="AJ63:AK64"/>
    <mergeCell ref="AL63:AM64"/>
    <mergeCell ref="AN63:AO64"/>
    <mergeCell ref="AP63:AQ64"/>
    <mergeCell ref="AU94:AU95"/>
    <mergeCell ref="AV94:AV95"/>
    <mergeCell ref="AU76:AU77"/>
    <mergeCell ref="AV76:AV77"/>
    <mergeCell ref="AW76:AW77"/>
    <mergeCell ref="AY76:AY77"/>
    <mergeCell ref="AZ76:AZ77"/>
    <mergeCell ref="B81:E82"/>
    <mergeCell ref="F81:G82"/>
    <mergeCell ref="H81:I82"/>
    <mergeCell ref="J81:K82"/>
    <mergeCell ref="L81:M82"/>
    <mergeCell ref="Z76:AA77"/>
    <mergeCell ref="AE76:AI77"/>
    <mergeCell ref="AJ76:AK77"/>
    <mergeCell ref="AL76:AM77"/>
    <mergeCell ref="AN76:AO77"/>
    <mergeCell ref="AP76:AQ77"/>
    <mergeCell ref="N76:O77"/>
    <mergeCell ref="P76:Q77"/>
    <mergeCell ref="R76:S77"/>
    <mergeCell ref="T76:U77"/>
    <mergeCell ref="V76:W77"/>
    <mergeCell ref="X76:Y77"/>
    <mergeCell ref="AW94:AW95"/>
    <mergeCell ref="AY94:AY95"/>
    <mergeCell ref="AZ94:AZ95"/>
    <mergeCell ref="Z94:AA95"/>
    <mergeCell ref="AE94:AI95"/>
    <mergeCell ref="AJ94:AK95"/>
    <mergeCell ref="AL94:AM95"/>
    <mergeCell ref="AN94:AO95"/>
    <mergeCell ref="BB81:BB82"/>
    <mergeCell ref="BC81:BC82"/>
    <mergeCell ref="AE86:AK87"/>
    <mergeCell ref="AL86:AQ87"/>
    <mergeCell ref="AV86:AV87"/>
    <mergeCell ref="AW86:AW87"/>
    <mergeCell ref="AX86:AY87"/>
    <mergeCell ref="AU87:AU88"/>
    <mergeCell ref="AV81:AV82"/>
    <mergeCell ref="AW81:AW82"/>
    <mergeCell ref="AX81:AX82"/>
    <mergeCell ref="AY81:AY82"/>
    <mergeCell ref="AZ81:AZ82"/>
    <mergeCell ref="BA81:BA82"/>
    <mergeCell ref="Z81:AA82"/>
    <mergeCell ref="AE81:AI82"/>
    <mergeCell ref="AJ81:AK82"/>
    <mergeCell ref="AL81:AM82"/>
    <mergeCell ref="AN81:AO82"/>
    <mergeCell ref="AP81:AQ82"/>
    <mergeCell ref="AP94:AQ95"/>
    <mergeCell ref="N94:O95"/>
    <mergeCell ref="P94:Q95"/>
    <mergeCell ref="R94:S95"/>
    <mergeCell ref="T94:U95"/>
    <mergeCell ref="V94:W95"/>
    <mergeCell ref="X94:Y95"/>
    <mergeCell ref="F94:G95"/>
    <mergeCell ref="H94:I95"/>
    <mergeCell ref="J94:K95"/>
    <mergeCell ref="L94:M95"/>
    <mergeCell ref="A110:I111"/>
    <mergeCell ref="B113:E114"/>
    <mergeCell ref="F113:G114"/>
    <mergeCell ref="H113:I114"/>
    <mergeCell ref="J113:K114"/>
    <mergeCell ref="L113:M114"/>
    <mergeCell ref="N99:O100"/>
    <mergeCell ref="P99:Q100"/>
    <mergeCell ref="R99:S100"/>
    <mergeCell ref="T99:U100"/>
    <mergeCell ref="V99:W100"/>
    <mergeCell ref="X99:Y100"/>
    <mergeCell ref="BB99:BB100"/>
    <mergeCell ref="BC99:BC100"/>
    <mergeCell ref="AE104:AK105"/>
    <mergeCell ref="AL104:AQ105"/>
    <mergeCell ref="AV104:AV105"/>
    <mergeCell ref="AW104:AW105"/>
    <mergeCell ref="AX104:AY105"/>
    <mergeCell ref="AU105:AU106"/>
    <mergeCell ref="AV99:AV100"/>
    <mergeCell ref="AW99:AW100"/>
    <mergeCell ref="AX99:AX100"/>
    <mergeCell ref="AY99:AY100"/>
    <mergeCell ref="AZ99:AZ100"/>
    <mergeCell ref="BA99:BA100"/>
    <mergeCell ref="Z99:AA100"/>
    <mergeCell ref="AE99:AI100"/>
    <mergeCell ref="AJ99:AK100"/>
    <mergeCell ref="AL99:AM100"/>
    <mergeCell ref="AN99:AO100"/>
    <mergeCell ref="AP99:AQ100"/>
    <mergeCell ref="P118:Q119"/>
    <mergeCell ref="R118:S119"/>
    <mergeCell ref="T118:U119"/>
    <mergeCell ref="V118:W119"/>
    <mergeCell ref="X118:Y119"/>
    <mergeCell ref="AU131:AU132"/>
    <mergeCell ref="AV131:AV132"/>
    <mergeCell ref="AW131:AW132"/>
    <mergeCell ref="AY131:AY132"/>
    <mergeCell ref="AU113:AU114"/>
    <mergeCell ref="AV113:AV114"/>
    <mergeCell ref="AW113:AW114"/>
    <mergeCell ref="AY113:AY114"/>
    <mergeCell ref="AZ113:AZ114"/>
    <mergeCell ref="B118:E119"/>
    <mergeCell ref="F118:G119"/>
    <mergeCell ref="H118:I119"/>
    <mergeCell ref="J118:K119"/>
    <mergeCell ref="L118:M119"/>
    <mergeCell ref="Z113:AA114"/>
    <mergeCell ref="AE113:AI114"/>
    <mergeCell ref="AJ113:AK114"/>
    <mergeCell ref="AL113:AM114"/>
    <mergeCell ref="AN113:AO114"/>
    <mergeCell ref="AP113:AQ114"/>
    <mergeCell ref="N113:O114"/>
    <mergeCell ref="P113:Q114"/>
    <mergeCell ref="R113:S114"/>
    <mergeCell ref="T113:U114"/>
    <mergeCell ref="V113:W114"/>
    <mergeCell ref="X113:Y114"/>
    <mergeCell ref="AZ131:AZ132"/>
    <mergeCell ref="BB118:BB119"/>
    <mergeCell ref="BC118:BC119"/>
    <mergeCell ref="AE123:AK124"/>
    <mergeCell ref="AL123:AQ124"/>
    <mergeCell ref="AV123:AV124"/>
    <mergeCell ref="AW123:AW124"/>
    <mergeCell ref="AX123:AY124"/>
    <mergeCell ref="AU124:AU125"/>
    <mergeCell ref="AV118:AV119"/>
    <mergeCell ref="AW118:AW119"/>
    <mergeCell ref="AX118:AX119"/>
    <mergeCell ref="AY118:AY119"/>
    <mergeCell ref="AZ118:AZ119"/>
    <mergeCell ref="BA118:BA119"/>
    <mergeCell ref="Z118:AA119"/>
    <mergeCell ref="AE118:AI119"/>
    <mergeCell ref="AJ118:AK119"/>
    <mergeCell ref="AL118:AM119"/>
    <mergeCell ref="AN118:AO119"/>
    <mergeCell ref="AP118:AQ119"/>
    <mergeCell ref="B136:E137"/>
    <mergeCell ref="F136:G137"/>
    <mergeCell ref="H136:I137"/>
    <mergeCell ref="J136:K137"/>
    <mergeCell ref="L136:M137"/>
    <mergeCell ref="Z131:AA132"/>
    <mergeCell ref="AE131:AI132"/>
    <mergeCell ref="AJ131:AK132"/>
    <mergeCell ref="AL131:AM132"/>
    <mergeCell ref="AN131:AO132"/>
    <mergeCell ref="AP131:AQ132"/>
    <mergeCell ref="N131:O132"/>
    <mergeCell ref="P131:Q132"/>
    <mergeCell ref="R131:S132"/>
    <mergeCell ref="T131:U132"/>
    <mergeCell ref="V131:W132"/>
    <mergeCell ref="X131:Y132"/>
    <mergeCell ref="J131:K132"/>
    <mergeCell ref="L131:M132"/>
    <mergeCell ref="A147:I148"/>
    <mergeCell ref="B150:E151"/>
    <mergeCell ref="F150:G151"/>
    <mergeCell ref="H150:I151"/>
    <mergeCell ref="J150:K151"/>
    <mergeCell ref="L150:M151"/>
    <mergeCell ref="BB136:BB137"/>
    <mergeCell ref="BC136:BC137"/>
    <mergeCell ref="AE141:AK142"/>
    <mergeCell ref="AL141:AQ142"/>
    <mergeCell ref="AV141:AV142"/>
    <mergeCell ref="AW141:AW142"/>
    <mergeCell ref="AX141:AY142"/>
    <mergeCell ref="AU142:AU143"/>
    <mergeCell ref="AV136:AV137"/>
    <mergeCell ref="AW136:AW137"/>
    <mergeCell ref="AX136:AX137"/>
    <mergeCell ref="AY136:AY137"/>
    <mergeCell ref="AZ136:AZ137"/>
    <mergeCell ref="BA136:BA137"/>
    <mergeCell ref="Z136:AA137"/>
    <mergeCell ref="AE136:AI137"/>
    <mergeCell ref="AJ136:AK137"/>
    <mergeCell ref="AL136:AM137"/>
    <mergeCell ref="AN136:AO137"/>
    <mergeCell ref="AP136:AQ137"/>
    <mergeCell ref="N136:O137"/>
    <mergeCell ref="P136:Q137"/>
    <mergeCell ref="R136:S137"/>
    <mergeCell ref="T136:U137"/>
    <mergeCell ref="V136:W137"/>
    <mergeCell ref="X136:Y137"/>
    <mergeCell ref="AU150:AU151"/>
    <mergeCell ref="AV150:AV151"/>
    <mergeCell ref="AW150:AW151"/>
    <mergeCell ref="AY150:AY151"/>
    <mergeCell ref="AZ150:AZ151"/>
    <mergeCell ref="B155:E156"/>
    <mergeCell ref="F155:G156"/>
    <mergeCell ref="H155:I156"/>
    <mergeCell ref="J155:K156"/>
    <mergeCell ref="L155:M156"/>
    <mergeCell ref="Z150:AA151"/>
    <mergeCell ref="AE150:AI151"/>
    <mergeCell ref="AJ150:AK151"/>
    <mergeCell ref="AL150:AM151"/>
    <mergeCell ref="AN150:AO151"/>
    <mergeCell ref="AP150:AQ151"/>
    <mergeCell ref="N150:O151"/>
    <mergeCell ref="P150:Q151"/>
    <mergeCell ref="R150:S151"/>
    <mergeCell ref="T150:U151"/>
    <mergeCell ref="V150:W151"/>
    <mergeCell ref="X150:Y151"/>
    <mergeCell ref="A165:I166"/>
    <mergeCell ref="B168:E169"/>
    <mergeCell ref="F168:G169"/>
    <mergeCell ref="H168:I169"/>
    <mergeCell ref="J168:K169"/>
    <mergeCell ref="L168:M169"/>
    <mergeCell ref="BB155:BB156"/>
    <mergeCell ref="BC155:BC156"/>
    <mergeCell ref="AE160:AK161"/>
    <mergeCell ref="AL160:AQ161"/>
    <mergeCell ref="AV160:AV161"/>
    <mergeCell ref="AW160:AW161"/>
    <mergeCell ref="AX160:AY161"/>
    <mergeCell ref="AU161:AU162"/>
    <mergeCell ref="AV155:AV156"/>
    <mergeCell ref="AW155:AW156"/>
    <mergeCell ref="AX155:AX156"/>
    <mergeCell ref="AY155:AY156"/>
    <mergeCell ref="AZ155:AZ156"/>
    <mergeCell ref="BA155:BA156"/>
    <mergeCell ref="Z155:AA156"/>
    <mergeCell ref="AE155:AI156"/>
    <mergeCell ref="AJ155:AK156"/>
    <mergeCell ref="AL155:AM156"/>
    <mergeCell ref="AN155:AO156"/>
    <mergeCell ref="AP155:AQ156"/>
    <mergeCell ref="N155:O156"/>
    <mergeCell ref="P155:Q156"/>
    <mergeCell ref="R155:S156"/>
    <mergeCell ref="T155:U156"/>
    <mergeCell ref="V155:W156"/>
    <mergeCell ref="X155:Y156"/>
    <mergeCell ref="X173:Y174"/>
    <mergeCell ref="AU168:AU169"/>
    <mergeCell ref="AV168:AV169"/>
    <mergeCell ref="AW168:AW169"/>
    <mergeCell ref="AY168:AY169"/>
    <mergeCell ref="AZ168:AZ169"/>
    <mergeCell ref="B173:E174"/>
    <mergeCell ref="F173:G174"/>
    <mergeCell ref="H173:I174"/>
    <mergeCell ref="J173:K174"/>
    <mergeCell ref="L173:M174"/>
    <mergeCell ref="Z168:AA169"/>
    <mergeCell ref="AE168:AI169"/>
    <mergeCell ref="AJ168:AK169"/>
    <mergeCell ref="AL168:AM169"/>
    <mergeCell ref="AN168:AO169"/>
    <mergeCell ref="AP168:AQ169"/>
    <mergeCell ref="N168:O169"/>
    <mergeCell ref="P168:Q169"/>
    <mergeCell ref="R168:S169"/>
    <mergeCell ref="T168:U169"/>
    <mergeCell ref="V168:W169"/>
    <mergeCell ref="X168:Y169"/>
    <mergeCell ref="A183:I184"/>
    <mergeCell ref="B186:E187"/>
    <mergeCell ref="F186:G187"/>
    <mergeCell ref="H186:I187"/>
    <mergeCell ref="J186:K187"/>
    <mergeCell ref="L186:M187"/>
    <mergeCell ref="BB173:BB174"/>
    <mergeCell ref="BC173:BC174"/>
    <mergeCell ref="AE178:AK179"/>
    <mergeCell ref="AL178:AQ179"/>
    <mergeCell ref="AV178:AV179"/>
    <mergeCell ref="AW178:AW179"/>
    <mergeCell ref="AX178:AY179"/>
    <mergeCell ref="AU179:AU180"/>
    <mergeCell ref="AV173:AV174"/>
    <mergeCell ref="AW173:AW174"/>
    <mergeCell ref="AX173:AX174"/>
    <mergeCell ref="AY173:AY174"/>
    <mergeCell ref="AZ173:AZ174"/>
    <mergeCell ref="BA173:BA174"/>
    <mergeCell ref="Z173:AA174"/>
    <mergeCell ref="AE173:AI174"/>
    <mergeCell ref="AJ173:AK174"/>
    <mergeCell ref="AL173:AM174"/>
    <mergeCell ref="AN173:AO174"/>
    <mergeCell ref="AP173:AQ174"/>
    <mergeCell ref="N173:O174"/>
    <mergeCell ref="P173:Q174"/>
    <mergeCell ref="R173:S174"/>
    <mergeCell ref="T173:U174"/>
    <mergeCell ref="V173:W174"/>
    <mergeCell ref="AU186:AU187"/>
    <mergeCell ref="AV186:AV187"/>
    <mergeCell ref="AW186:AW187"/>
    <mergeCell ref="AY186:AY187"/>
    <mergeCell ref="AZ186:AZ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X186:Y187"/>
    <mergeCell ref="N191:O192"/>
    <mergeCell ref="P191:Q192"/>
    <mergeCell ref="R191:S192"/>
    <mergeCell ref="T191:U192"/>
    <mergeCell ref="V191:W192"/>
    <mergeCell ref="X191:Y192"/>
    <mergeCell ref="BC191:BC192"/>
    <mergeCell ref="AE196:AK197"/>
    <mergeCell ref="AL196:AQ197"/>
    <mergeCell ref="AV196:AV197"/>
    <mergeCell ref="AW196:AW197"/>
    <mergeCell ref="AX196:AY197"/>
    <mergeCell ref="AU197:AU198"/>
    <mergeCell ref="AV191:AV192"/>
    <mergeCell ref="AW191:AW192"/>
    <mergeCell ref="AX191:AX192"/>
    <mergeCell ref="AY191:AY192"/>
    <mergeCell ref="AZ191:AZ192"/>
    <mergeCell ref="BA191:BA192"/>
    <mergeCell ref="Z191:AA192"/>
    <mergeCell ref="AE191:AI192"/>
    <mergeCell ref="AJ191:AK192"/>
    <mergeCell ref="AL191:AM192"/>
    <mergeCell ref="AN191:AO192"/>
    <mergeCell ref="AP191:AQ192"/>
    <mergeCell ref="C209:I211"/>
    <mergeCell ref="AG209:AL212"/>
    <mergeCell ref="AM209:AO212"/>
    <mergeCell ref="R210:T210"/>
    <mergeCell ref="X210:Z210"/>
    <mergeCell ref="C212:I212"/>
    <mergeCell ref="B200:AP200"/>
    <mergeCell ref="C203:I204"/>
    <mergeCell ref="J203:AF204"/>
    <mergeCell ref="AG203:AO204"/>
    <mergeCell ref="C205:I208"/>
    <mergeCell ref="P205:R205"/>
    <mergeCell ref="V205:X205"/>
    <mergeCell ref="K207:L207"/>
    <mergeCell ref="U207:V207"/>
    <mergeCell ref="Z207:AB207"/>
    <mergeCell ref="BB191:BB192"/>
    <mergeCell ref="C199:D199"/>
    <mergeCell ref="E199:AB199"/>
    <mergeCell ref="C222:F225"/>
    <mergeCell ref="G222:L223"/>
    <mergeCell ref="M222:S223"/>
    <mergeCell ref="T222:V223"/>
    <mergeCell ref="C213:I216"/>
    <mergeCell ref="R214:T214"/>
    <mergeCell ref="X214:Z214"/>
    <mergeCell ref="AG214:AO216"/>
    <mergeCell ref="C219:G220"/>
    <mergeCell ref="H219:L220"/>
    <mergeCell ref="M219:S220"/>
    <mergeCell ref="T219:V220"/>
    <mergeCell ref="W219:AR220"/>
    <mergeCell ref="D229:AR229"/>
    <mergeCell ref="AN235:AR238"/>
    <mergeCell ref="AV235:AV238"/>
    <mergeCell ref="AW235:AW238"/>
    <mergeCell ref="U236:W238"/>
    <mergeCell ref="X236:Z238"/>
    <mergeCell ref="AA236:AC238"/>
    <mergeCell ref="AD236:AG238"/>
    <mergeCell ref="AH236:AJ238"/>
    <mergeCell ref="AK236:AM238"/>
    <mergeCell ref="B235:G238"/>
    <mergeCell ref="H235:J238"/>
    <mergeCell ref="K235:N238"/>
    <mergeCell ref="O235:T236"/>
    <mergeCell ref="U235:AG235"/>
    <mergeCell ref="AH235:AM235"/>
    <mergeCell ref="P237:T238"/>
    <mergeCell ref="W222:AR225"/>
    <mergeCell ref="H224:L225"/>
    <mergeCell ref="M224:S225"/>
    <mergeCell ref="T224:V225"/>
    <mergeCell ref="AH239:AJ242"/>
    <mergeCell ref="AK239:AM242"/>
    <mergeCell ref="AN239:AR242"/>
    <mergeCell ref="AU239:AU240"/>
    <mergeCell ref="AV239:AV242"/>
    <mergeCell ref="AW239:AW242"/>
    <mergeCell ref="AU241:AU242"/>
    <mergeCell ref="K239:N242"/>
    <mergeCell ref="O239:T240"/>
    <mergeCell ref="U239:W242"/>
    <mergeCell ref="X239:Z242"/>
    <mergeCell ref="AA239:AC242"/>
    <mergeCell ref="AD239:AG242"/>
    <mergeCell ref="O241:O242"/>
    <mergeCell ref="P241:T242"/>
    <mergeCell ref="B239:B242"/>
    <mergeCell ref="C239:C242"/>
    <mergeCell ref="D239:D242"/>
    <mergeCell ref="E239:E242"/>
    <mergeCell ref="F239:G242"/>
    <mergeCell ref="H239:J242"/>
    <mergeCell ref="AH243:AJ246"/>
    <mergeCell ref="AK243:AM246"/>
    <mergeCell ref="AN243:AR246"/>
    <mergeCell ref="AU243:AU244"/>
    <mergeCell ref="AV243:AV246"/>
    <mergeCell ref="AW243:AW246"/>
    <mergeCell ref="AU245:AU246"/>
    <mergeCell ref="K243:N246"/>
    <mergeCell ref="O243:T244"/>
    <mergeCell ref="U243:W246"/>
    <mergeCell ref="X243:Z246"/>
    <mergeCell ref="AA243:AC246"/>
    <mergeCell ref="AD243:AG246"/>
    <mergeCell ref="O245:O246"/>
    <mergeCell ref="P245:T246"/>
    <mergeCell ref="B243:B246"/>
    <mergeCell ref="C243:C246"/>
    <mergeCell ref="D243:D246"/>
    <mergeCell ref="E243:E246"/>
    <mergeCell ref="F243:G246"/>
    <mergeCell ref="H243:J246"/>
    <mergeCell ref="AH247:AJ250"/>
    <mergeCell ref="AK247:AM250"/>
    <mergeCell ref="AN247:AR250"/>
    <mergeCell ref="AU247:AU248"/>
    <mergeCell ref="AV247:AV250"/>
    <mergeCell ref="AW247:AW250"/>
    <mergeCell ref="AU249:AU250"/>
    <mergeCell ref="K247:N250"/>
    <mergeCell ref="O247:T248"/>
    <mergeCell ref="U247:W250"/>
    <mergeCell ref="X247:Z250"/>
    <mergeCell ref="AA247:AC250"/>
    <mergeCell ref="AD247:AG250"/>
    <mergeCell ref="O249:O250"/>
    <mergeCell ref="P249:T250"/>
    <mergeCell ref="B247:B250"/>
    <mergeCell ref="C247:C250"/>
    <mergeCell ref="D247:D250"/>
    <mergeCell ref="E247:E250"/>
    <mergeCell ref="F247:G250"/>
    <mergeCell ref="H247:J250"/>
    <mergeCell ref="AH251:AJ254"/>
    <mergeCell ref="AK251:AM254"/>
    <mergeCell ref="AN251:AR254"/>
    <mergeCell ref="AU251:AU252"/>
    <mergeCell ref="AV251:AV254"/>
    <mergeCell ref="AW251:AW254"/>
    <mergeCell ref="AU253:AU254"/>
    <mergeCell ref="K251:N254"/>
    <mergeCell ref="O251:T252"/>
    <mergeCell ref="U251:W254"/>
    <mergeCell ref="X251:Z254"/>
    <mergeCell ref="AA251:AC254"/>
    <mergeCell ref="AD251:AG254"/>
    <mergeCell ref="O253:O254"/>
    <mergeCell ref="P253:T254"/>
    <mergeCell ref="B251:B254"/>
    <mergeCell ref="C251:C254"/>
    <mergeCell ref="D251:D254"/>
    <mergeCell ref="E251:E254"/>
    <mergeCell ref="F251:G254"/>
    <mergeCell ref="H251:J254"/>
    <mergeCell ref="AH255:AJ258"/>
    <mergeCell ref="AK255:AM258"/>
    <mergeCell ref="AN255:AR258"/>
    <mergeCell ref="AU255:AU256"/>
    <mergeCell ref="AV255:AV258"/>
    <mergeCell ref="AW255:AW258"/>
    <mergeCell ref="AU257:AU258"/>
    <mergeCell ref="K255:N258"/>
    <mergeCell ref="O255:T256"/>
    <mergeCell ref="U255:W258"/>
    <mergeCell ref="X255:Z258"/>
    <mergeCell ref="AA255:AC258"/>
    <mergeCell ref="AD255:AG258"/>
    <mergeCell ref="O257:O258"/>
    <mergeCell ref="P257:T258"/>
    <mergeCell ref="B255:B258"/>
    <mergeCell ref="C255:C258"/>
    <mergeCell ref="D255:D258"/>
    <mergeCell ref="E255:E258"/>
    <mergeCell ref="F255:G258"/>
    <mergeCell ref="H255:J258"/>
    <mergeCell ref="AH259:AJ262"/>
    <mergeCell ref="AK259:AM262"/>
    <mergeCell ref="AN259:AR262"/>
    <mergeCell ref="AU259:AU260"/>
    <mergeCell ref="AV259:AV262"/>
    <mergeCell ref="AW259:AW262"/>
    <mergeCell ref="AU261:AU262"/>
    <mergeCell ref="K259:N262"/>
    <mergeCell ref="O259:T260"/>
    <mergeCell ref="U259:W262"/>
    <mergeCell ref="X259:Z262"/>
    <mergeCell ref="AA259:AC262"/>
    <mergeCell ref="AD259:AG262"/>
    <mergeCell ref="O261:O262"/>
    <mergeCell ref="P261:T262"/>
    <mergeCell ref="B259:B262"/>
    <mergeCell ref="C259:C262"/>
    <mergeCell ref="D259:D262"/>
    <mergeCell ref="E259:E262"/>
    <mergeCell ref="F259:G262"/>
    <mergeCell ref="H259:J262"/>
    <mergeCell ref="AH263:AJ266"/>
    <mergeCell ref="AK263:AM266"/>
    <mergeCell ref="AN263:AR266"/>
    <mergeCell ref="AU263:AU264"/>
    <mergeCell ref="AV263:AV266"/>
    <mergeCell ref="AW263:AW266"/>
    <mergeCell ref="AU265:AU266"/>
    <mergeCell ref="K263:N266"/>
    <mergeCell ref="O263:T264"/>
    <mergeCell ref="U263:W266"/>
    <mergeCell ref="X263:Z266"/>
    <mergeCell ref="AA263:AC266"/>
    <mergeCell ref="AD263:AG266"/>
    <mergeCell ref="O265:O266"/>
    <mergeCell ref="P265:T266"/>
    <mergeCell ref="B263:B266"/>
    <mergeCell ref="C263:C266"/>
    <mergeCell ref="D263:D266"/>
    <mergeCell ref="E263:E266"/>
    <mergeCell ref="F263:G266"/>
    <mergeCell ref="H263:J266"/>
    <mergeCell ref="AH267:AJ270"/>
    <mergeCell ref="AK267:AM270"/>
    <mergeCell ref="AN267:AR270"/>
    <mergeCell ref="AU267:AU268"/>
    <mergeCell ref="AV267:AV270"/>
    <mergeCell ref="AW267:AW270"/>
    <mergeCell ref="AU269:AU270"/>
    <mergeCell ref="K267:N270"/>
    <mergeCell ref="O267:T268"/>
    <mergeCell ref="U267:W270"/>
    <mergeCell ref="X267:Z270"/>
    <mergeCell ref="AA267:AC270"/>
    <mergeCell ref="AD267:AG270"/>
    <mergeCell ref="O269:O270"/>
    <mergeCell ref="P269:T270"/>
    <mergeCell ref="B267:B270"/>
    <mergeCell ref="C267:C270"/>
    <mergeCell ref="D267:D270"/>
    <mergeCell ref="E267:E270"/>
    <mergeCell ref="F267:G270"/>
    <mergeCell ref="H267:J270"/>
    <mergeCell ref="AH271:AJ274"/>
    <mergeCell ref="AK271:AM274"/>
    <mergeCell ref="AN271:AR274"/>
    <mergeCell ref="AU271:AU272"/>
    <mergeCell ref="AV271:AV274"/>
    <mergeCell ref="AW271:AW274"/>
    <mergeCell ref="AU273:AU274"/>
    <mergeCell ref="K271:N274"/>
    <mergeCell ref="O271:T272"/>
    <mergeCell ref="U271:W274"/>
    <mergeCell ref="X271:Z274"/>
    <mergeCell ref="AA271:AC274"/>
    <mergeCell ref="AD271:AG274"/>
    <mergeCell ref="O273:O274"/>
    <mergeCell ref="P273:T274"/>
    <mergeCell ref="B271:B274"/>
    <mergeCell ref="C271:C274"/>
    <mergeCell ref="D271:D274"/>
    <mergeCell ref="E271:E274"/>
    <mergeCell ref="F271:G274"/>
    <mergeCell ref="H271:J274"/>
    <mergeCell ref="AH275:AJ278"/>
    <mergeCell ref="AK275:AM278"/>
    <mergeCell ref="AN275:AR278"/>
    <mergeCell ref="AU275:AU276"/>
    <mergeCell ref="AV275:AV278"/>
    <mergeCell ref="AW275:AW278"/>
    <mergeCell ref="AU277:AU278"/>
    <mergeCell ref="K275:N278"/>
    <mergeCell ref="O275:T276"/>
    <mergeCell ref="U275:W278"/>
    <mergeCell ref="X275:Z278"/>
    <mergeCell ref="AA275:AC278"/>
    <mergeCell ref="AD275:AG278"/>
    <mergeCell ref="O277:O278"/>
    <mergeCell ref="P277:T278"/>
    <mergeCell ref="B275:B278"/>
    <mergeCell ref="C275:C278"/>
    <mergeCell ref="D275:D278"/>
    <mergeCell ref="E275:E278"/>
    <mergeCell ref="F275:G278"/>
    <mergeCell ref="H275:J278"/>
    <mergeCell ref="AH279:AJ282"/>
    <mergeCell ref="AK279:AM282"/>
    <mergeCell ref="AN279:AR282"/>
    <mergeCell ref="AU279:AU280"/>
    <mergeCell ref="AV279:AV282"/>
    <mergeCell ref="AW279:AW282"/>
    <mergeCell ref="AU281:AU282"/>
    <mergeCell ref="K279:N282"/>
    <mergeCell ref="O279:T280"/>
    <mergeCell ref="U279:W282"/>
    <mergeCell ref="X279:Z282"/>
    <mergeCell ref="AA279:AC282"/>
    <mergeCell ref="AD279:AG282"/>
    <mergeCell ref="O281:O282"/>
    <mergeCell ref="P281:T282"/>
    <mergeCell ref="B279:B282"/>
    <mergeCell ref="C279:C282"/>
    <mergeCell ref="D279:D282"/>
    <mergeCell ref="E279:E282"/>
    <mergeCell ref="F279:G282"/>
    <mergeCell ref="H279:J282"/>
    <mergeCell ref="AH283:AJ286"/>
    <mergeCell ref="AK283:AM286"/>
    <mergeCell ref="AN283:AR286"/>
    <mergeCell ref="AU283:AU284"/>
    <mergeCell ref="AV283:AV286"/>
    <mergeCell ref="AW283:AW286"/>
    <mergeCell ref="AU285:AU286"/>
    <mergeCell ref="K283:N286"/>
    <mergeCell ref="O283:T284"/>
    <mergeCell ref="U283:W286"/>
    <mergeCell ref="X283:Z286"/>
    <mergeCell ref="AA283:AC286"/>
    <mergeCell ref="AD283:AG286"/>
    <mergeCell ref="O285:O286"/>
    <mergeCell ref="P285:T286"/>
    <mergeCell ref="B283:B286"/>
    <mergeCell ref="C283:C286"/>
    <mergeCell ref="D283:D286"/>
    <mergeCell ref="E283:E286"/>
    <mergeCell ref="F283:G286"/>
    <mergeCell ref="H283:J286"/>
    <mergeCell ref="AH303:AJ306"/>
    <mergeCell ref="AK303:AM306"/>
    <mergeCell ref="AN303:AR306"/>
    <mergeCell ref="AU303:AU304"/>
    <mergeCell ref="AV303:AV306"/>
    <mergeCell ref="AW303:AW306"/>
    <mergeCell ref="AU305:AU306"/>
    <mergeCell ref="K303:N306"/>
    <mergeCell ref="O303:T304"/>
    <mergeCell ref="U303:W306"/>
    <mergeCell ref="X303:Z306"/>
    <mergeCell ref="AA303:AC306"/>
    <mergeCell ref="AD303:AG306"/>
    <mergeCell ref="O305:O306"/>
    <mergeCell ref="P305:T306"/>
    <mergeCell ref="B303:B306"/>
    <mergeCell ref="C303:C306"/>
    <mergeCell ref="D303:D306"/>
    <mergeCell ref="E303:E306"/>
    <mergeCell ref="F303:G306"/>
    <mergeCell ref="H303:J306"/>
    <mergeCell ref="AH307:AJ310"/>
    <mergeCell ref="AK307:AM310"/>
    <mergeCell ref="AN307:AR310"/>
    <mergeCell ref="AU307:AU308"/>
    <mergeCell ref="AV307:AV310"/>
    <mergeCell ref="AW307:AW310"/>
    <mergeCell ref="AU309:AU310"/>
    <mergeCell ref="K307:N310"/>
    <mergeCell ref="O307:T308"/>
    <mergeCell ref="U307:W310"/>
    <mergeCell ref="X307:Z310"/>
    <mergeCell ref="AA307:AC310"/>
    <mergeCell ref="AD307:AG310"/>
    <mergeCell ref="O309:O310"/>
    <mergeCell ref="P309:T310"/>
    <mergeCell ref="B307:B310"/>
    <mergeCell ref="C307:C310"/>
    <mergeCell ref="D307:D310"/>
    <mergeCell ref="E307:E310"/>
    <mergeCell ref="F307:G310"/>
    <mergeCell ref="H307:J310"/>
    <mergeCell ref="AU311:AU312"/>
    <mergeCell ref="AV311:AV314"/>
    <mergeCell ref="AW311:AW314"/>
    <mergeCell ref="AU313:AU314"/>
    <mergeCell ref="K311:N314"/>
    <mergeCell ref="O311:T312"/>
    <mergeCell ref="U311:W314"/>
    <mergeCell ref="X311:Z314"/>
    <mergeCell ref="AA311:AC314"/>
    <mergeCell ref="AD311:AG314"/>
    <mergeCell ref="O313:O314"/>
    <mergeCell ref="P313:T314"/>
    <mergeCell ref="B311:B314"/>
    <mergeCell ref="C311:C314"/>
    <mergeCell ref="D311:D314"/>
    <mergeCell ref="E311:E314"/>
    <mergeCell ref="F311:G314"/>
    <mergeCell ref="H311:J314"/>
    <mergeCell ref="K315:N318"/>
    <mergeCell ref="O315:T316"/>
    <mergeCell ref="U315:W318"/>
    <mergeCell ref="X315:Z318"/>
    <mergeCell ref="AA315:AC318"/>
    <mergeCell ref="AD315:AG318"/>
    <mergeCell ref="O317:O318"/>
    <mergeCell ref="P317:T318"/>
    <mergeCell ref="B315:B318"/>
    <mergeCell ref="C315:C318"/>
    <mergeCell ref="D315:D318"/>
    <mergeCell ref="E315:E318"/>
    <mergeCell ref="F315:G318"/>
    <mergeCell ref="H315:J318"/>
    <mergeCell ref="AH311:AJ314"/>
    <mergeCell ref="AK311:AM314"/>
    <mergeCell ref="AN311:AR314"/>
    <mergeCell ref="B323:AJ326"/>
    <mergeCell ref="AK323:AO326"/>
    <mergeCell ref="AP323:AR326"/>
    <mergeCell ref="D231:AR231"/>
    <mergeCell ref="AH319:AJ322"/>
    <mergeCell ref="AK319:AM322"/>
    <mergeCell ref="AN319:AR322"/>
    <mergeCell ref="AU319:AU320"/>
    <mergeCell ref="AV319:AV322"/>
    <mergeCell ref="AW319:AW322"/>
    <mergeCell ref="AU321:AU322"/>
    <mergeCell ref="K319:N322"/>
    <mergeCell ref="O319:T320"/>
    <mergeCell ref="U319:W322"/>
    <mergeCell ref="X319:Z322"/>
    <mergeCell ref="AA319:AC322"/>
    <mergeCell ref="AD319:AG322"/>
    <mergeCell ref="O321:O322"/>
    <mergeCell ref="P321:T322"/>
    <mergeCell ref="B319:B322"/>
    <mergeCell ref="C319:C322"/>
    <mergeCell ref="D319:D322"/>
    <mergeCell ref="E319:E322"/>
    <mergeCell ref="F319:G322"/>
    <mergeCell ref="H319:J322"/>
    <mergeCell ref="AH315:AJ318"/>
    <mergeCell ref="AK315:AM318"/>
    <mergeCell ref="AN315:AR318"/>
    <mergeCell ref="AU315:AU316"/>
    <mergeCell ref="AV315:AV318"/>
    <mergeCell ref="AW315:AW318"/>
    <mergeCell ref="AU317:AU318"/>
  </mergeCells>
  <phoneticPr fontId="3"/>
  <conditionalFormatting sqref="AN239:AR242">
    <cfRule type="expression" dxfId="17" priority="85">
      <formula>IF(AN239="定",TRUE)</formula>
    </cfRule>
    <cfRule type="expression" dxfId="16" priority="86">
      <formula>IF(CA239="×",TRUE)</formula>
    </cfRule>
    <cfRule type="expression" dxfId="15" priority="87">
      <formula>IF(AN239=0,TRUE)</formula>
    </cfRule>
  </conditionalFormatting>
  <conditionalFormatting sqref="AA243 AA247 AA251 AA255 AA259 AA263 AA267 AA271 AA275 AA279 AA283 AA287 AA291 AA295 AA299 AA303 AA307 AA311 AA315 AA319">
    <cfRule type="expression" dxfId="14" priority="4">
      <formula>IF(AA243="定",TRUE)</formula>
    </cfRule>
    <cfRule type="expression" dxfId="13" priority="5">
      <formula>IF(BO243="×",TRUE)</formula>
    </cfRule>
    <cfRule type="expression" dxfId="12" priority="6">
      <formula>IF(AA243=0,TRUE)</formula>
    </cfRule>
  </conditionalFormatting>
  <conditionalFormatting sqref="AD239 X239 U239">
    <cfRule type="expression" dxfId="11" priority="13">
      <formula>IF(U239="定",TRUE)</formula>
    </cfRule>
    <cfRule type="expression" dxfId="10" priority="14">
      <formula>IF(BI239="×",TRUE)</formula>
    </cfRule>
    <cfRule type="expression" dxfId="9" priority="15">
      <formula>IF(U239=0,TRUE)</formula>
    </cfRule>
  </conditionalFormatting>
  <conditionalFormatting sqref="AA239">
    <cfRule type="expression" dxfId="8" priority="10">
      <formula>IF(AA239="定",TRUE)</formula>
    </cfRule>
    <cfRule type="expression" dxfId="7" priority="11">
      <formula>IF(BO239="×",TRUE)</formula>
    </cfRule>
    <cfRule type="expression" dxfId="6" priority="12">
      <formula>IF(AA239=0,TRUE)</formula>
    </cfRule>
  </conditionalFormatting>
  <conditionalFormatting sqref="AD243 AD247 AD251 AD255 AD259 AD263 AD267 AD271 AD275 AD279 AD283 AD287 AD291 AD295 AD299 AD303 AD307 AD311 AD315 AD319 X243 X247 X251 X255 X259 X263 X267 X271 X275 X279 X283 X287 X291 X295 X299 X303 X307 X311 X315 X319 U243 U247 U251 U255 U259 U263 U267 U271 U275 U279 U283 U287 U291 U295 U299 U303 U307 U311 U315 U319">
    <cfRule type="expression" dxfId="5" priority="7">
      <formula>IF(U243="定",TRUE)</formula>
    </cfRule>
    <cfRule type="expression" dxfId="4" priority="8">
      <formula>IF(BI243="×",TRUE)</formula>
    </cfRule>
    <cfRule type="expression" dxfId="3" priority="9">
      <formula>IF(U243=0,TRUE)</formula>
    </cfRule>
  </conditionalFormatting>
  <conditionalFormatting sqref="AN243:AR322">
    <cfRule type="expression" dxfId="2" priority="1">
      <formula>IF(AN243="定",TRUE)</formula>
    </cfRule>
    <cfRule type="expression" dxfId="1" priority="2">
      <formula>IF(CA243="×",TRUE)</formula>
    </cfRule>
    <cfRule type="expression" dxfId="0" priority="3">
      <formula>IF(AN243=0,TRUE)</formula>
    </cfRule>
  </conditionalFormatting>
  <dataValidations count="5">
    <dataValidation type="whole" allowBlank="1" showInputMessage="1" showErrorMessage="1" sqref="AH239:AJ322" xr:uid="{D5FDC338-FD15-47C6-AF8B-941148489FC7}">
      <formula1>1</formula1>
      <formula2>10</formula2>
    </dataValidation>
    <dataValidation type="list" allowBlank="1" showInputMessage="1" showErrorMessage="1" sqref="H239:J322" xr:uid="{3325613A-D324-4232-A289-2CBD7B3B9E11}">
      <formula1>"○,定,×,－"</formula1>
    </dataValidation>
    <dataValidation type="whole" allowBlank="1" showInputMessage="1" showErrorMessage="1" sqref="L168:M169 X168:Y169 L173:M174 X173:Y174 AN173:AO174 AN168:AO169 L21:M22 X21:Y22 L26:M27 X26:Y27 AN26:AO27 AN21:AO22 L39:M40 X39:Y40 L44:M45 X44:Y45 AN44:AO45 AN39:AO40 L58:M59 X58:Y59 L63:M64 X63:Y64 AN63:AO64 AN58:AO59 L76:M77 X76:Y77 L81:M82 X81:Y82 AN81:AO82 AN76:AO77 L94:M95 X94:Y95 L99:M100 X99:Y100 AN99:AO100 AN94:AO95 L113:M114 X113:Y114 L118:M119 X118:Y119 AN118:AO119 AN113:AO114 L131:M132 X131:Y132 L136:M137 X136:Y137 AN136:AO137 AN131:AO132 L150:M151 X150:Y151 L155:M156 X155:Y156 AN155:AO156 AN150:AO151 L186:M187 X186:Y187 L191:M192 X191:Y192 AN191:AO192 AN186:AO187" xr:uid="{2E26D76B-3FB2-48AB-A038-BCCDB7A7E704}">
      <formula1>0</formula1>
      <formula2>59</formula2>
    </dataValidation>
    <dataValidation type="whole" allowBlank="1" showInputMessage="1" showErrorMessage="1" sqref="H168:I169 H173:I174 H21:I22 H26:I27 H39:I40 H44:I45 H58:I59 H63:I64 H76:I77 H81:I82 H94:I95 H99:I100 H113:I114 H118:I119 H131:I132 H136:I137 H150:I151 H155:I156 H186:I187 H191:I192" xr:uid="{62600423-D76D-4DFA-B218-5DA71E92B196}">
      <formula1>5</formula1>
      <formula2>28</formula2>
    </dataValidation>
    <dataValidation type="list" allowBlank="1" showInputMessage="1" showErrorMessage="1" sqref="C34:D34 C52:D52 C71:D71 C89:D89 C107:D107 C126:D126 C144:D144 C163:D163 C181:D181 C199:D199" xr:uid="{A8FD2956-1AA7-4224-A204-0C65F6B61D4C}">
      <formula1>"☑,□"</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rowBreaks count="2" manualBreakCount="2">
    <brk id="53" max="43" man="1"/>
    <brk id="233"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記載例</vt:lpstr>
      <vt:lpstr>支給額計算書</vt:lpstr>
      <vt:lpstr>記載例!Print_Area</vt:lpstr>
      <vt:lpstr>支給額計算書!Print_Area</vt:lpstr>
      <vt:lpstr>記載例!Print_Titles</vt:lpstr>
      <vt:lpstr>支給額計算書!Print_Titles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坂本　陽飛</cp:lastModifiedBy>
  <cp:lastPrinted>2021-07-07T02:08:52Z</cp:lastPrinted>
  <dcterms:created xsi:type="dcterms:W3CDTF">2021-06-17T05:36:58Z</dcterms:created>
  <dcterms:modified xsi:type="dcterms:W3CDTF">2021-07-14T08:09:15Z</dcterms:modified>
</cp:coreProperties>
</file>