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商工労働観光部（本庁）\産業振興課\★特区・イノベーション担当\19_ZET関係\R6年度\◆京銀インキュベーション整備\◆1.公募案\◆公募たたき案\◆最新版◆\"/>
    </mc:Choice>
  </mc:AlternateContent>
  <xr:revisionPtr revIDLastSave="0" documentId="13_ncr:1_{15AEA9C4-D2AB-4483-9726-C915001A9997}" xr6:coauthVersionLast="36" xr6:coauthVersionMax="36" xr10:uidLastSave="{00000000-0000-0000-0000-000000000000}"/>
  <bookViews>
    <workbookView xWindow="0" yWindow="0" windowWidth="14380" windowHeight="4010" activeTab="1" xr2:uid="{99952EB5-E60D-4361-8A80-1F0DEAA2930C}"/>
  </bookViews>
  <sheets>
    <sheet name="【別紙】施設の収支計画書" sheetId="7" r:id="rId1"/>
    <sheet name="【別紙】積算根拠（料金計画）" sheetId="6" r:id="rId2"/>
  </sheets>
  <definedNames>
    <definedName name="_xlnm.Print_Area" localSheetId="0">【別紙】施設の収支計画書!$A$1:$AS$72</definedName>
    <definedName name="_xlnm.Print_Area" localSheetId="1">'【別紙】積算根拠（料金計画）'!$A$1:$U$35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1" i="7" l="1"/>
  <c r="S61" i="7" s="1"/>
  <c r="U61" i="7" s="1"/>
  <c r="W61" i="7" s="1"/>
  <c r="Y61" i="7" s="1"/>
  <c r="AA61" i="7" s="1"/>
  <c r="R29" i="7"/>
  <c r="R21" i="7"/>
  <c r="R20" i="7"/>
  <c r="L30" i="6"/>
  <c r="H30" i="6"/>
  <c r="K25" i="6"/>
  <c r="F23" i="6"/>
  <c r="L6" i="6"/>
  <c r="J6" i="6"/>
  <c r="J9" i="6"/>
  <c r="J8" i="6"/>
  <c r="J7" i="6"/>
  <c r="R58" i="7" l="1"/>
  <c r="S58" i="7" s="1"/>
  <c r="U58" i="7" s="1"/>
  <c r="W58" i="7" s="1"/>
  <c r="Y58" i="7" s="1"/>
  <c r="AA58" i="7" s="1"/>
  <c r="AC58" i="7" s="1"/>
  <c r="AC61" i="7"/>
  <c r="R62" i="7"/>
  <c r="S62" i="7" s="1"/>
  <c r="U62" i="7" s="1"/>
  <c r="W62" i="7" s="1"/>
  <c r="Y62" i="7" s="1"/>
  <c r="AA62" i="7" s="1"/>
  <c r="AC62" i="7" s="1"/>
  <c r="R63" i="7"/>
  <c r="S63" i="7" s="1"/>
  <c r="U63" i="7" s="1"/>
  <c r="W63" i="7" s="1"/>
  <c r="Y63" i="7" s="1"/>
  <c r="AA63" i="7" s="1"/>
  <c r="AC63" i="7" s="1"/>
  <c r="R64" i="7"/>
  <c r="S64" i="7" s="1"/>
  <c r="U64" i="7" s="1"/>
  <c r="W64" i="7" s="1"/>
  <c r="Y64" i="7" s="1"/>
  <c r="AA64" i="7" s="1"/>
  <c r="AC64" i="7" s="1"/>
  <c r="R65" i="7"/>
  <c r="S65" i="7" s="1"/>
  <c r="U65" i="7" s="1"/>
  <c r="W65" i="7" s="1"/>
  <c r="Y65" i="7" s="1"/>
  <c r="AA65" i="7" s="1"/>
  <c r="AC65" i="7" s="1"/>
  <c r="R66" i="7"/>
  <c r="S66" i="7" s="1"/>
  <c r="U66" i="7" s="1"/>
  <c r="W66" i="7" s="1"/>
  <c r="Y66" i="7" s="1"/>
  <c r="AA66" i="7" s="1"/>
  <c r="AC66" i="7" s="1"/>
  <c r="E17" i="7"/>
  <c r="F17" i="7" s="1"/>
  <c r="F33" i="7" s="1"/>
  <c r="E52" i="7" l="1"/>
  <c r="F52" i="7" s="1"/>
  <c r="AE19" i="7" l="1"/>
  <c r="AR19" i="7"/>
  <c r="G52" i="7"/>
  <c r="G17" i="7"/>
  <c r="H17" i="7" s="1"/>
  <c r="R18" i="7"/>
  <c r="R23" i="7"/>
  <c r="R24" i="7"/>
  <c r="R25" i="7"/>
  <c r="R26" i="7"/>
  <c r="R27" i="7"/>
  <c r="R28" i="7"/>
  <c r="R30" i="7"/>
  <c r="R31" i="7"/>
  <c r="H52" i="7" l="1"/>
  <c r="I52" i="7" s="1"/>
  <c r="I17" i="7"/>
  <c r="U17" i="7"/>
  <c r="AH17" i="7" s="1"/>
  <c r="F68" i="7"/>
  <c r="E33" i="7"/>
  <c r="AR31" i="7"/>
  <c r="AE31" i="7"/>
  <c r="AR30" i="7"/>
  <c r="AE30" i="7"/>
  <c r="AR29" i="7"/>
  <c r="AE29" i="7"/>
  <c r="AR28" i="7"/>
  <c r="AE28" i="7"/>
  <c r="AR27" i="7"/>
  <c r="AE27" i="7"/>
  <c r="AR26" i="7"/>
  <c r="AE26" i="7"/>
  <c r="AR25" i="7"/>
  <c r="AE25" i="7"/>
  <c r="AR24" i="7"/>
  <c r="AE24" i="7"/>
  <c r="AR23" i="7"/>
  <c r="AE23" i="7"/>
  <c r="AR22" i="7"/>
  <c r="AE22" i="7"/>
  <c r="AR21" i="7"/>
  <c r="AE21" i="7"/>
  <c r="AR18" i="7"/>
  <c r="AE18" i="7"/>
  <c r="R56" i="7" l="1"/>
  <c r="S56" i="7" s="1"/>
  <c r="U56" i="7" s="1"/>
  <c r="W56" i="7" s="1"/>
  <c r="Y56" i="7" s="1"/>
  <c r="AA56" i="7" s="1"/>
  <c r="AC56" i="7" s="1"/>
  <c r="J17" i="7"/>
  <c r="V17" i="7"/>
  <c r="AI17" i="7" s="1"/>
  <c r="G68" i="7"/>
  <c r="J52" i="7"/>
  <c r="E34" i="7"/>
  <c r="AE20" i="7"/>
  <c r="AR20" i="7"/>
  <c r="W17" i="7" l="1"/>
  <c r="AJ17" i="7" s="1"/>
  <c r="K17" i="7"/>
  <c r="H68" i="7"/>
  <c r="K52" i="7"/>
  <c r="L17" i="7" l="1"/>
  <c r="X17" i="7"/>
  <c r="AK17" i="7" s="1"/>
  <c r="L52" i="7"/>
  <c r="I68" i="7"/>
  <c r="Y17" i="7" l="1"/>
  <c r="AL17" i="7" s="1"/>
  <c r="M17" i="7"/>
  <c r="M52" i="7"/>
  <c r="J68" i="7"/>
  <c r="S17" i="7"/>
  <c r="Z17" i="7" l="1"/>
  <c r="AM17" i="7" s="1"/>
  <c r="N17" i="7"/>
  <c r="K68" i="7"/>
  <c r="N52" i="7"/>
  <c r="T17" i="7"/>
  <c r="G33" i="7"/>
  <c r="AF17" i="7"/>
  <c r="AF33" i="7" s="1"/>
  <c r="S33" i="7"/>
  <c r="AA17" i="7" l="1"/>
  <c r="AN17" i="7" s="1"/>
  <c r="O17" i="7"/>
  <c r="O52" i="7"/>
  <c r="L68" i="7"/>
  <c r="AG17" i="7"/>
  <c r="AG33" i="7" s="1"/>
  <c r="T33" i="7"/>
  <c r="H33" i="7"/>
  <c r="P17" i="7" l="1"/>
  <c r="AB17" i="7"/>
  <c r="AO17" i="7" s="1"/>
  <c r="M68" i="7"/>
  <c r="P52" i="7"/>
  <c r="I33" i="7"/>
  <c r="U33" i="7"/>
  <c r="Q17" i="7" l="1"/>
  <c r="AD17" i="7" s="1"/>
  <c r="AQ17" i="7" s="1"/>
  <c r="AC17" i="7"/>
  <c r="AP17" i="7" s="1"/>
  <c r="Q52" i="7"/>
  <c r="R52" i="7" s="1"/>
  <c r="S52" i="7" s="1"/>
  <c r="N68" i="7"/>
  <c r="AH33" i="7"/>
  <c r="AI33" i="7"/>
  <c r="V33" i="7"/>
  <c r="J33" i="7"/>
  <c r="R17" i="7" l="1"/>
  <c r="R33" i="7" s="1"/>
  <c r="U52" i="7"/>
  <c r="W52" i="7" s="1"/>
  <c r="Y52" i="7" s="1"/>
  <c r="AA52" i="7" s="1"/>
  <c r="AC52" i="7" s="1"/>
  <c r="O68" i="7"/>
  <c r="K33" i="7"/>
  <c r="W33" i="7"/>
  <c r="AJ33" i="7"/>
  <c r="R55" i="7" l="1"/>
  <c r="P68" i="7"/>
  <c r="X33" i="7"/>
  <c r="AK33" i="7"/>
  <c r="L33" i="7"/>
  <c r="S55" i="7" l="1"/>
  <c r="U55" i="7" s="1"/>
  <c r="W55" i="7" s="1"/>
  <c r="Y55" i="7" s="1"/>
  <c r="AA55" i="7" s="1"/>
  <c r="AC55" i="7" s="1"/>
  <c r="S68" i="7"/>
  <c r="R68" i="7"/>
  <c r="Q68" i="7"/>
  <c r="Y33" i="7"/>
  <c r="M33" i="7"/>
  <c r="U68" i="7" l="1"/>
  <c r="N33" i="7"/>
  <c r="AL33" i="7"/>
  <c r="AM33" i="7"/>
  <c r="Z33" i="7"/>
  <c r="W68" i="7" l="1"/>
  <c r="O33" i="7"/>
  <c r="AA33" i="7"/>
  <c r="AN33" i="7"/>
  <c r="Y68" i="7" l="1"/>
  <c r="P33" i="7"/>
  <c r="AO33" i="7"/>
  <c r="AB33" i="7"/>
  <c r="AC68" i="7" l="1"/>
  <c r="AA68" i="7"/>
  <c r="Q33" i="7"/>
  <c r="AP33" i="7"/>
  <c r="AC33" i="7"/>
  <c r="AD33" i="7" l="1"/>
  <c r="AE17" i="7"/>
  <c r="AE33" i="7" s="1"/>
  <c r="AQ33" i="7" l="1"/>
  <c r="AR17" i="7"/>
  <c r="AR33" i="7" s="1"/>
  <c r="J18" i="6" l="1"/>
  <c r="H18" i="6"/>
  <c r="J10" i="6"/>
  <c r="J11" i="6"/>
  <c r="J12" i="6"/>
  <c r="J13" i="6"/>
  <c r="J14" i="6"/>
  <c r="J15" i="6"/>
  <c r="F24" i="6"/>
  <c r="F18" i="6"/>
  <c r="F15" i="6"/>
  <c r="H15" i="6" s="1"/>
  <c r="F14" i="6"/>
  <c r="H14" i="6" s="1"/>
  <c r="F13" i="6"/>
  <c r="H13" i="6" s="1"/>
  <c r="F12" i="6"/>
  <c r="H12" i="6" s="1"/>
  <c r="F11" i="6"/>
  <c r="H11" i="6" s="1"/>
  <c r="F10" i="6"/>
  <c r="H10" i="6" s="1"/>
  <c r="F9" i="6"/>
  <c r="H9" i="6" s="1"/>
  <c r="F8" i="6"/>
  <c r="H8" i="6" s="1"/>
  <c r="F7" i="6"/>
  <c r="H7" i="6" s="1"/>
  <c r="K7" i="6" s="1"/>
  <c r="F6" i="6"/>
  <c r="H6" i="6" s="1"/>
  <c r="K18" i="6" l="1"/>
  <c r="E10" i="7"/>
  <c r="E45" i="7"/>
  <c r="K13" i="6"/>
  <c r="L13" i="6" s="1"/>
  <c r="K12" i="6"/>
  <c r="K11" i="6"/>
  <c r="K10" i="6"/>
  <c r="K8" i="6"/>
  <c r="K6" i="6"/>
  <c r="K15" i="6"/>
  <c r="K14" i="6"/>
  <c r="K9" i="6"/>
  <c r="K16" i="6" l="1"/>
  <c r="E7" i="7" s="1"/>
  <c r="E48" i="7"/>
  <c r="E13" i="7"/>
  <c r="M47" i="7"/>
  <c r="M12" i="7"/>
  <c r="AL12" i="7"/>
  <c r="P12" i="7"/>
  <c r="Q12" i="7"/>
  <c r="AH12" i="7"/>
  <c r="L47" i="7"/>
  <c r="Q47" i="7"/>
  <c r="K47" i="7"/>
  <c r="AK12" i="7"/>
  <c r="X12" i="7"/>
  <c r="K12" i="7"/>
  <c r="Y12" i="7"/>
  <c r="S12" i="7"/>
  <c r="N12" i="7"/>
  <c r="AP12" i="7"/>
  <c r="N47" i="7"/>
  <c r="G12" i="7"/>
  <c r="AI12" i="7"/>
  <c r="AF12" i="7"/>
  <c r="AQ12" i="7"/>
  <c r="AG12" i="7"/>
  <c r="AC12" i="7"/>
  <c r="F47" i="7"/>
  <c r="O12" i="7"/>
  <c r="AN12" i="7"/>
  <c r="AO12" i="7"/>
  <c r="J47" i="7"/>
  <c r="AM12" i="7"/>
  <c r="I12" i="7"/>
  <c r="O47" i="7"/>
  <c r="F12" i="7"/>
  <c r="W12" i="7"/>
  <c r="AB12" i="7"/>
  <c r="L12" i="7"/>
  <c r="T12" i="7"/>
  <c r="G47" i="7"/>
  <c r="AJ12" i="7"/>
  <c r="H12" i="7"/>
  <c r="Z12" i="7"/>
  <c r="P47" i="7"/>
  <c r="I47" i="7"/>
  <c r="AA12" i="7"/>
  <c r="V12" i="7"/>
  <c r="U12" i="7"/>
  <c r="J12" i="7"/>
  <c r="H47" i="7"/>
  <c r="AD12" i="7"/>
  <c r="L8" i="6"/>
  <c r="L10" i="6"/>
  <c r="L9" i="6"/>
  <c r="L11" i="6"/>
  <c r="L7" i="6"/>
  <c r="L14" i="6"/>
  <c r="J16" i="6"/>
  <c r="L15" i="6"/>
  <c r="L12" i="6"/>
  <c r="K9" i="7" l="1"/>
  <c r="L9" i="7"/>
  <c r="Q9" i="7"/>
  <c r="I9" i="7"/>
  <c r="J9" i="7"/>
  <c r="N9" i="7"/>
  <c r="O9" i="7"/>
  <c r="P9" i="7"/>
  <c r="R12" i="7"/>
  <c r="L16" i="6"/>
  <c r="G9" i="7"/>
  <c r="F9" i="7"/>
  <c r="P50" i="7"/>
  <c r="F15" i="7"/>
  <c r="O15" i="7"/>
  <c r="AF15" i="7"/>
  <c r="AG15" i="7"/>
  <c r="V15" i="7"/>
  <c r="AI15" i="7"/>
  <c r="AJ15" i="7"/>
  <c r="I15" i="7"/>
  <c r="Q50" i="7"/>
  <c r="Q15" i="7"/>
  <c r="X15" i="7"/>
  <c r="H50" i="7"/>
  <c r="N15" i="7"/>
  <c r="W15" i="7"/>
  <c r="AN15" i="7"/>
  <c r="AO15" i="7"/>
  <c r="AM15" i="7"/>
  <c r="K15" i="7"/>
  <c r="T15" i="7"/>
  <c r="L15" i="7"/>
  <c r="M15" i="7"/>
  <c r="P15" i="7"/>
  <c r="AK15" i="7"/>
  <c r="O50" i="7"/>
  <c r="S15" i="7"/>
  <c r="AA15" i="7"/>
  <c r="AL15" i="7"/>
  <c r="AQ15" i="7"/>
  <c r="AC15" i="7"/>
  <c r="G15" i="7"/>
  <c r="AH15" i="7"/>
  <c r="AP15" i="7"/>
  <c r="G50" i="7"/>
  <c r="AD15" i="7"/>
  <c r="H15" i="7"/>
  <c r="Z15" i="7"/>
  <c r="K50" i="7"/>
  <c r="N50" i="7"/>
  <c r="AB15" i="7"/>
  <c r="U15" i="7"/>
  <c r="J50" i="7"/>
  <c r="M50" i="7"/>
  <c r="J15" i="7"/>
  <c r="I50" i="7"/>
  <c r="Y15" i="7"/>
  <c r="L50" i="7"/>
  <c r="F50" i="7"/>
  <c r="Y50" i="7"/>
  <c r="W50" i="7"/>
  <c r="U50" i="7"/>
  <c r="S50" i="7"/>
  <c r="AA50" i="7"/>
  <c r="AC50" i="7"/>
  <c r="AR12" i="7"/>
  <c r="R47" i="7"/>
  <c r="S47" i="7" s="1"/>
  <c r="AE12" i="7"/>
  <c r="E42" i="7"/>
  <c r="R15" i="7" l="1"/>
  <c r="R50" i="7"/>
  <c r="AR15" i="7"/>
  <c r="AE15" i="7"/>
  <c r="U47" i="7"/>
  <c r="AP9" i="7"/>
  <c r="AP16" i="7" s="1"/>
  <c r="AP34" i="7" s="1"/>
  <c r="AP35" i="7" s="1"/>
  <c r="L44" i="7"/>
  <c r="L51" i="7" s="1"/>
  <c r="L69" i="7" s="1"/>
  <c r="L70" i="7" s="1"/>
  <c r="U9" i="7"/>
  <c r="U16" i="7" s="1"/>
  <c r="U34" i="7" s="1"/>
  <c r="U35" i="7" s="1"/>
  <c r="V9" i="7"/>
  <c r="V16" i="7" s="1"/>
  <c r="V34" i="7" s="1"/>
  <c r="V35" i="7" s="1"/>
  <c r="T9" i="7"/>
  <c r="T16" i="7" s="1"/>
  <c r="T34" i="7" s="1"/>
  <c r="T35" i="7" s="1"/>
  <c r="AN9" i="7"/>
  <c r="AN16" i="7" s="1"/>
  <c r="AN34" i="7" s="1"/>
  <c r="AN35" i="7" s="1"/>
  <c r="AJ9" i="7"/>
  <c r="AJ16" i="7" s="1"/>
  <c r="AJ34" i="7" s="1"/>
  <c r="AJ35" i="7" s="1"/>
  <c r="AO9" i="7"/>
  <c r="AO16" i="7" s="1"/>
  <c r="AO34" i="7" s="1"/>
  <c r="AO35" i="7" s="1"/>
  <c r="AB9" i="7"/>
  <c r="AB16" i="7" s="1"/>
  <c r="AB34" i="7" s="1"/>
  <c r="AB35" i="7" s="1"/>
  <c r="H9" i="7"/>
  <c r="H16" i="7" s="1"/>
  <c r="H34" i="7" s="1"/>
  <c r="H35" i="7" s="1"/>
  <c r="P16" i="7"/>
  <c r="P34" i="7" s="1"/>
  <c r="P35" i="7" s="1"/>
  <c r="N44" i="7"/>
  <c r="N51" i="7" s="1"/>
  <c r="N69" i="7" s="1"/>
  <c r="N70" i="7" s="1"/>
  <c r="J44" i="7"/>
  <c r="J51" i="7" s="1"/>
  <c r="J69" i="7" s="1"/>
  <c r="J70" i="7" s="1"/>
  <c r="O44" i="7"/>
  <c r="O51" i="7" s="1"/>
  <c r="O69" i="7" s="1"/>
  <c r="O70" i="7" s="1"/>
  <c r="AC9" i="7"/>
  <c r="AC16" i="7" s="1"/>
  <c r="AC34" i="7" s="1"/>
  <c r="AC35" i="7" s="1"/>
  <c r="AD9" i="7"/>
  <c r="AD16" i="7" s="1"/>
  <c r="AD34" i="7" s="1"/>
  <c r="AD35" i="7" s="1"/>
  <c r="O16" i="7"/>
  <c r="O34" i="7" s="1"/>
  <c r="O35" i="7" s="1"/>
  <c r="K16" i="7"/>
  <c r="K34" i="7" s="1"/>
  <c r="K35" i="7" s="1"/>
  <c r="I16" i="7"/>
  <c r="I34" i="7" s="1"/>
  <c r="I35" i="7" s="1"/>
  <c r="K44" i="7"/>
  <c r="K51" i="7" s="1"/>
  <c r="K69" i="7" s="1"/>
  <c r="K70" i="7" s="1"/>
  <c r="Q16" i="7"/>
  <c r="Q34" i="7" s="1"/>
  <c r="Q35" i="7" s="1"/>
  <c r="G44" i="7"/>
  <c r="G51" i="7" s="1"/>
  <c r="G69" i="7" s="1"/>
  <c r="G70" i="7" s="1"/>
  <c r="G16" i="7"/>
  <c r="G34" i="7" s="1"/>
  <c r="G35" i="7" s="1"/>
  <c r="AK9" i="7"/>
  <c r="AK16" i="7" s="1"/>
  <c r="AK34" i="7" s="1"/>
  <c r="AK35" i="7" s="1"/>
  <c r="AL9" i="7"/>
  <c r="AL16" i="7" s="1"/>
  <c r="AL34" i="7" s="1"/>
  <c r="AL35" i="7" s="1"/>
  <c r="W9" i="7"/>
  <c r="W16" i="7" s="1"/>
  <c r="W34" i="7" s="1"/>
  <c r="W35" i="7" s="1"/>
  <c r="J16" i="7"/>
  <c r="J34" i="7" s="1"/>
  <c r="J35" i="7" s="1"/>
  <c r="AI9" i="7"/>
  <c r="AI16" i="7" s="1"/>
  <c r="AI34" i="7" s="1"/>
  <c r="AI35" i="7" s="1"/>
  <c r="AH9" i="7"/>
  <c r="AH16" i="7" s="1"/>
  <c r="AH34" i="7" s="1"/>
  <c r="AH35" i="7" s="1"/>
  <c r="P44" i="7"/>
  <c r="P51" i="7" s="1"/>
  <c r="P69" i="7" s="1"/>
  <c r="P70" i="7" s="1"/>
  <c r="AM9" i="7"/>
  <c r="AM16" i="7" s="1"/>
  <c r="AM34" i="7" s="1"/>
  <c r="AM35" i="7" s="1"/>
  <c r="S9" i="7"/>
  <c r="AA9" i="7"/>
  <c r="AA16" i="7" s="1"/>
  <c r="AA34" i="7" s="1"/>
  <c r="AA35" i="7" s="1"/>
  <c r="Z9" i="7"/>
  <c r="Z16" i="7" s="1"/>
  <c r="Z34" i="7" s="1"/>
  <c r="Z35" i="7" s="1"/>
  <c r="M44" i="7"/>
  <c r="M51" i="7" s="1"/>
  <c r="M69" i="7" s="1"/>
  <c r="M70" i="7" s="1"/>
  <c r="H44" i="7"/>
  <c r="H51" i="7" s="1"/>
  <c r="H69" i="7" s="1"/>
  <c r="H70" i="7" s="1"/>
  <c r="F44" i="7"/>
  <c r="Q44" i="7"/>
  <c r="Q51" i="7" s="1"/>
  <c r="Q69" i="7" s="1"/>
  <c r="Q70" i="7" s="1"/>
  <c r="X9" i="7"/>
  <c r="X16" i="7" s="1"/>
  <c r="X34" i="7" s="1"/>
  <c r="X35" i="7" s="1"/>
  <c r="Y9" i="7"/>
  <c r="Y16" i="7" s="1"/>
  <c r="Y34" i="7" s="1"/>
  <c r="Y35" i="7" s="1"/>
  <c r="I44" i="7"/>
  <c r="I51" i="7" s="1"/>
  <c r="I69" i="7" s="1"/>
  <c r="I70" i="7" s="1"/>
  <c r="M9" i="7"/>
  <c r="M16" i="7" s="1"/>
  <c r="M34" i="7" s="1"/>
  <c r="M35" i="7" s="1"/>
  <c r="N16" i="7"/>
  <c r="N34" i="7" s="1"/>
  <c r="N35" i="7" s="1"/>
  <c r="AF9" i="7"/>
  <c r="L16" i="7"/>
  <c r="L34" i="7" s="1"/>
  <c r="L35" i="7" s="1"/>
  <c r="AG9" i="7"/>
  <c r="AG16" i="7" s="1"/>
  <c r="AG34" i="7" s="1"/>
  <c r="AG35" i="7" s="1"/>
  <c r="AQ9" i="7"/>
  <c r="AQ16" i="7" s="1"/>
  <c r="AQ34" i="7" s="1"/>
  <c r="AQ35" i="7" s="1"/>
  <c r="R9" i="7" l="1"/>
  <c r="W47" i="7"/>
  <c r="Y47" i="7" s="1"/>
  <c r="AA47" i="7" s="1"/>
  <c r="AC47" i="7" s="1"/>
  <c r="R16" i="7"/>
  <c r="R34" i="7" s="1"/>
  <c r="F16" i="7"/>
  <c r="F34" i="7" s="1"/>
  <c r="F35" i="7" s="1"/>
  <c r="R44" i="7"/>
  <c r="F51" i="7"/>
  <c r="F69" i="7" s="1"/>
  <c r="F70" i="7" s="1"/>
  <c r="AE9" i="7"/>
  <c r="AE16" i="7" s="1"/>
  <c r="AE34" i="7" s="1"/>
  <c r="AE35" i="7" s="1"/>
  <c r="S16" i="7"/>
  <c r="S34" i="7" s="1"/>
  <c r="S35" i="7" s="1"/>
  <c r="AF16" i="7"/>
  <c r="AF34" i="7" s="1"/>
  <c r="AF35" i="7" s="1"/>
  <c r="AR9" i="7"/>
  <c r="AR16" i="7" s="1"/>
  <c r="AR34" i="7" s="1"/>
  <c r="AR35" i="7" s="1"/>
  <c r="R51" i="7" l="1"/>
  <c r="R69" i="7" s="1"/>
  <c r="R70" i="7" s="1"/>
  <c r="S44" i="7"/>
  <c r="R36" i="7"/>
  <c r="AE36" i="7" s="1"/>
  <c r="AR36" i="7" s="1"/>
  <c r="E71" i="7" s="1"/>
  <c r="R35" i="7"/>
  <c r="R71" i="7" l="1"/>
  <c r="U44" i="7"/>
  <c r="S51" i="7"/>
  <c r="S69" i="7" s="1"/>
  <c r="S70" i="7" s="1"/>
  <c r="W44" i="7" l="1"/>
  <c r="U51" i="7"/>
  <c r="U69" i="7" s="1"/>
  <c r="U70" i="7" s="1"/>
  <c r="S71" i="7"/>
  <c r="U71" i="7" l="1"/>
  <c r="Y44" i="7"/>
  <c r="W51" i="7"/>
  <c r="W69" i="7" s="1"/>
  <c r="W70" i="7" s="1"/>
  <c r="AA44" i="7" l="1"/>
  <c r="Y51" i="7"/>
  <c r="Y69" i="7" s="1"/>
  <c r="Y70" i="7" s="1"/>
  <c r="W71" i="7"/>
  <c r="Y71" i="7" l="1"/>
  <c r="AC44" i="7"/>
  <c r="AC51" i="7" s="1"/>
  <c r="AC69" i="7" s="1"/>
  <c r="AC70" i="7" s="1"/>
  <c r="AA51" i="7"/>
  <c r="AA69" i="7" s="1"/>
  <c r="AA70" i="7" s="1"/>
  <c r="AA71" i="7" l="1"/>
  <c r="AC71" i="7" s="1"/>
</calcChain>
</file>

<file path=xl/sharedStrings.xml><?xml version="1.0" encoding="utf-8"?>
<sst xmlns="http://schemas.openxmlformats.org/spreadsheetml/2006/main" count="226" uniqueCount="126">
  <si>
    <t>㎡</t>
    <phoneticPr fontId="5"/>
  </si>
  <si>
    <t>坪単価</t>
    <rPh sb="0" eb="3">
      <t>ツボタンカ</t>
    </rPh>
    <phoneticPr fontId="5"/>
  </si>
  <si>
    <t>家賃</t>
    <rPh sb="0" eb="2">
      <t>ヤチン</t>
    </rPh>
    <phoneticPr fontId="5"/>
  </si>
  <si>
    <t>共益費</t>
    <rPh sb="0" eb="3">
      <t>キョウエキヒ</t>
    </rPh>
    <phoneticPr fontId="5"/>
  </si>
  <si>
    <t>合計</t>
    <rPh sb="0" eb="2">
      <t>ゴウケイ</t>
    </rPh>
    <phoneticPr fontId="5"/>
  </si>
  <si>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</si>
  <si>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</si>
  <si>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</si>
  <si>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</si>
  <si>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</si>
  <si>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</si>
  <si>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</si>
  <si>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</si>
  <si>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</si>
  <si>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</si>
  <si>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席数</t>
    <rPh sb="0" eb="2">
      <t>セキスウ</t>
    </rPh>
    <phoneticPr fontId="5"/>
  </si>
  <si>
    <t>坪</t>
    <rPh sb="0" eb="1">
      <t>ツボ</t>
    </rPh>
    <phoneticPr fontId="1"/>
  </si>
  <si>
    <t>共益費単価</t>
    <rPh sb="0" eb="3">
      <t>キョウエキヒ</t>
    </rPh>
    <rPh sb="3" eb="5">
      <t>タンカ</t>
    </rPh>
    <phoneticPr fontId="5"/>
  </si>
  <si>
    <t>コワーキング</t>
    <phoneticPr fontId="5"/>
  </si>
  <si>
    <t>A</t>
    <phoneticPr fontId="5"/>
  </si>
  <si>
    <t>B</t>
    <phoneticPr fontId="5"/>
  </si>
  <si>
    <t>A+B</t>
    <phoneticPr fontId="5"/>
  </si>
  <si>
    <t>小計</t>
    <rPh sb="0" eb="2">
      <t>ショウケイ</t>
    </rPh>
    <phoneticPr fontId="1"/>
  </si>
  <si>
    <t>㎡</t>
  </si>
  <si>
    <t>オフィススペース</t>
    <phoneticPr fontId="1"/>
  </si>
  <si>
    <t>家賃免除効果</t>
    <rPh sb="0" eb="2">
      <t>ヤチン</t>
    </rPh>
    <rPh sb="2" eb="6">
      <t>メンジョコウカ</t>
    </rPh>
    <phoneticPr fontId="1"/>
  </si>
  <si>
    <t>一人負担額</t>
    <rPh sb="0" eb="2">
      <t>ヒトリ</t>
    </rPh>
    <rPh sb="2" eb="4">
      <t>フタン</t>
    </rPh>
    <rPh sb="4" eb="5">
      <t>ガク</t>
    </rPh>
    <phoneticPr fontId="5"/>
  </si>
  <si>
    <t>会議・イベント</t>
    <rPh sb="0" eb="2">
      <t>カイギ</t>
    </rPh>
    <phoneticPr fontId="1"/>
  </si>
  <si>
    <t>最大利用料</t>
    <rPh sb="0" eb="2">
      <t>サイダイ</t>
    </rPh>
    <rPh sb="2" eb="5">
      <t>リヨウリョウ</t>
    </rPh>
    <phoneticPr fontId="5"/>
  </si>
  <si>
    <t>利用単価</t>
    <rPh sb="0" eb="4">
      <t>リヨウタンカ</t>
    </rPh>
    <phoneticPr fontId="1"/>
  </si>
  <si>
    <t>❶</t>
    <phoneticPr fontId="1"/>
  </si>
  <si>
    <t>❷</t>
    <phoneticPr fontId="1"/>
  </si>
  <si>
    <t>2025年度</t>
    <rPh sb="4" eb="6">
      <t>ネンド</t>
    </rPh>
    <phoneticPr fontId="5"/>
  </si>
  <si>
    <t>2026年度</t>
    <rPh sb="4" eb="6">
      <t>ネンド</t>
    </rPh>
    <phoneticPr fontId="5"/>
  </si>
  <si>
    <t>2027年度</t>
    <rPh sb="4" eb="6">
      <t>ネンド</t>
    </rPh>
    <phoneticPr fontId="5"/>
  </si>
  <si>
    <t>3月</t>
    <rPh sb="1" eb="2">
      <t>ガツ</t>
    </rPh>
    <phoneticPr fontId="5"/>
  </si>
  <si>
    <t>4月</t>
    <rPh sb="1" eb="2">
      <t>ガツ</t>
    </rPh>
    <phoneticPr fontId="5"/>
  </si>
  <si>
    <t>5月</t>
    <rPh sb="1" eb="2">
      <t>ガツ</t>
    </rPh>
    <phoneticPr fontId="5"/>
  </si>
  <si>
    <t>6月</t>
  </si>
  <si>
    <t>7月</t>
  </si>
  <si>
    <t>8月</t>
  </si>
  <si>
    <t>9月</t>
  </si>
  <si>
    <t>10月</t>
  </si>
  <si>
    <t>11月</t>
  </si>
  <si>
    <t>12月</t>
  </si>
  <si>
    <t>1月</t>
  </si>
  <si>
    <t>2月</t>
  </si>
  <si>
    <t>3月</t>
  </si>
  <si>
    <t>想定稼働率</t>
    <rPh sb="0" eb="2">
      <t>ソウテイ</t>
    </rPh>
    <rPh sb="2" eb="5">
      <t>カドウリツ</t>
    </rPh>
    <phoneticPr fontId="5"/>
  </si>
  <si>
    <t>コワーキング</t>
  </si>
  <si>
    <t>想定稼働率</t>
    <rPh sb="0" eb="5">
      <t>ソウテイカドウリツ</t>
    </rPh>
    <phoneticPr fontId="5"/>
  </si>
  <si>
    <t>目標金額</t>
    <rPh sb="0" eb="2">
      <t>モクヒョウ</t>
    </rPh>
    <rPh sb="2" eb="4">
      <t>キンガク</t>
    </rPh>
    <phoneticPr fontId="5"/>
  </si>
  <si>
    <t>工事費</t>
    <rPh sb="0" eb="3">
      <t>コウジヒ</t>
    </rPh>
    <phoneticPr fontId="5"/>
  </si>
  <si>
    <t>備品購入</t>
    <rPh sb="0" eb="2">
      <t>ビヒン</t>
    </rPh>
    <rPh sb="2" eb="4">
      <t>コウニュウ</t>
    </rPh>
    <phoneticPr fontId="5"/>
  </si>
  <si>
    <t>人件費</t>
    <rPh sb="0" eb="3">
      <t>ジンケンヒ</t>
    </rPh>
    <phoneticPr fontId="5"/>
  </si>
  <si>
    <t>アルバイト</t>
    <phoneticPr fontId="5"/>
  </si>
  <si>
    <t>広報費</t>
    <rPh sb="0" eb="2">
      <t>コウホウ</t>
    </rPh>
    <rPh sb="2" eb="3">
      <t>ヒ</t>
    </rPh>
    <phoneticPr fontId="5"/>
  </si>
  <si>
    <t>広告</t>
    <rPh sb="0" eb="2">
      <t>コウコク</t>
    </rPh>
    <phoneticPr fontId="5"/>
  </si>
  <si>
    <t>通信運搬費</t>
    <rPh sb="0" eb="2">
      <t>ツウシン</t>
    </rPh>
    <rPh sb="2" eb="4">
      <t>ウンパン</t>
    </rPh>
    <rPh sb="4" eb="5">
      <t>ヒ</t>
    </rPh>
    <phoneticPr fontId="5"/>
  </si>
  <si>
    <t>光熱水費</t>
    <rPh sb="0" eb="3">
      <t>コウネツスイ</t>
    </rPh>
    <rPh sb="3" eb="4">
      <t>ヒ</t>
    </rPh>
    <phoneticPr fontId="5"/>
  </si>
  <si>
    <t>近距離交通費</t>
    <rPh sb="0" eb="3">
      <t>キンキョリ</t>
    </rPh>
    <rPh sb="3" eb="6">
      <t>コウツウヒ</t>
    </rPh>
    <phoneticPr fontId="5"/>
  </si>
  <si>
    <t>消耗品費</t>
    <rPh sb="0" eb="3">
      <t>ショウモウヒン</t>
    </rPh>
    <rPh sb="3" eb="4">
      <t>ヒ</t>
    </rPh>
    <phoneticPr fontId="5"/>
  </si>
  <si>
    <t>雑費</t>
    <rPh sb="0" eb="2">
      <t>ザッピ</t>
    </rPh>
    <phoneticPr fontId="5"/>
  </si>
  <si>
    <t>粗利</t>
    <rPh sb="0" eb="2">
      <t>アラリ</t>
    </rPh>
    <phoneticPr fontId="5"/>
  </si>
  <si>
    <t>粗利率</t>
    <rPh sb="0" eb="3">
      <t>アラリリツ</t>
    </rPh>
    <phoneticPr fontId="5"/>
  </si>
  <si>
    <t>累計粗利</t>
    <rPh sb="0" eb="2">
      <t>ルイケイ</t>
    </rPh>
    <rPh sb="2" eb="4">
      <t>アラリ</t>
    </rPh>
    <phoneticPr fontId="5"/>
  </si>
  <si>
    <t>収入金額</t>
    <rPh sb="0" eb="2">
      <t>シュウニュウ</t>
    </rPh>
    <rPh sb="2" eb="4">
      <t>キンガク</t>
    </rPh>
    <phoneticPr fontId="1"/>
  </si>
  <si>
    <t>満額</t>
    <rPh sb="0" eb="2">
      <t>マンガク</t>
    </rPh>
    <phoneticPr fontId="5"/>
  </si>
  <si>
    <t>収入金額</t>
    <rPh sb="0" eb="2">
      <t>シュウニュウ</t>
    </rPh>
    <rPh sb="2" eb="4">
      <t>キンガク</t>
    </rPh>
    <phoneticPr fontId="5"/>
  </si>
  <si>
    <t>収入の部</t>
    <rPh sb="0" eb="2">
      <t>シュウニュウ</t>
    </rPh>
    <rPh sb="3" eb="4">
      <t>ブ</t>
    </rPh>
    <phoneticPr fontId="1"/>
  </si>
  <si>
    <t>リース料</t>
    <rPh sb="3" eb="4">
      <t>リョウ</t>
    </rPh>
    <phoneticPr fontId="5"/>
  </si>
  <si>
    <t>複合機等</t>
    <rPh sb="0" eb="3">
      <t>フクゴウキ</t>
    </rPh>
    <rPh sb="3" eb="4">
      <t>トウ</t>
    </rPh>
    <phoneticPr fontId="1"/>
  </si>
  <si>
    <t>手数料等</t>
    <rPh sb="0" eb="3">
      <t>テスウリョウ</t>
    </rPh>
    <rPh sb="3" eb="4">
      <t>トウ</t>
    </rPh>
    <phoneticPr fontId="5"/>
  </si>
  <si>
    <t>大項目</t>
    <rPh sb="0" eb="3">
      <t>ダイコウモク</t>
    </rPh>
    <phoneticPr fontId="1"/>
  </si>
  <si>
    <t>小項目</t>
    <rPh sb="0" eb="3">
      <t>ショウコウモク</t>
    </rPh>
    <phoneticPr fontId="1"/>
  </si>
  <si>
    <t>オフィス
スペース</t>
    <phoneticPr fontId="1"/>
  </si>
  <si>
    <t>レンタル
スペース</t>
    <phoneticPr fontId="5"/>
  </si>
  <si>
    <t>2024年度</t>
    <rPh sb="4" eb="6">
      <t>ネンド</t>
    </rPh>
    <phoneticPr fontId="1"/>
  </si>
  <si>
    <t>収入計</t>
    <rPh sb="0" eb="2">
      <t>シュウニュウ</t>
    </rPh>
    <rPh sb="2" eb="3">
      <t>ケイ</t>
    </rPh>
    <phoneticPr fontId="5"/>
  </si>
  <si>
    <t>支出計</t>
    <rPh sb="0" eb="3">
      <t>シシュツケイ</t>
    </rPh>
    <phoneticPr fontId="5"/>
  </si>
  <si>
    <t>計</t>
    <rPh sb="0" eb="1">
      <t>ケイ</t>
    </rPh>
    <phoneticPr fontId="1"/>
  </si>
  <si>
    <t>収支</t>
    <rPh sb="0" eb="2">
      <t>シュウシ</t>
    </rPh>
    <phoneticPr fontId="1"/>
  </si>
  <si>
    <t>１年目</t>
    <rPh sb="1" eb="3">
      <t>ネンメ</t>
    </rPh>
    <phoneticPr fontId="5"/>
  </si>
  <si>
    <t>２年目</t>
    <rPh sb="1" eb="3">
      <t>ネンメ</t>
    </rPh>
    <phoneticPr fontId="5"/>
  </si>
  <si>
    <t>３年目</t>
    <rPh sb="1" eb="3">
      <t>ネンメ</t>
    </rPh>
    <phoneticPr fontId="5"/>
  </si>
  <si>
    <t>web作成</t>
    <rPh sb="3" eb="5">
      <t>サクセイ</t>
    </rPh>
    <phoneticPr fontId="5"/>
  </si>
  <si>
    <t>パンフ印刷</t>
    <rPh sb="3" eb="5">
      <t>インサツ</t>
    </rPh>
    <phoneticPr fontId="5"/>
  </si>
  <si>
    <t>４年目</t>
    <rPh sb="1" eb="3">
      <t>ネンメ</t>
    </rPh>
    <phoneticPr fontId="5"/>
  </si>
  <si>
    <t>５年目</t>
    <rPh sb="1" eb="3">
      <t>ネンメ</t>
    </rPh>
    <phoneticPr fontId="5"/>
  </si>
  <si>
    <t>６年目</t>
    <rPh sb="1" eb="3">
      <t>ネンメ</t>
    </rPh>
    <phoneticPr fontId="5"/>
  </si>
  <si>
    <t>2028年</t>
    <rPh sb="4" eb="5">
      <t>ネン</t>
    </rPh>
    <phoneticPr fontId="5"/>
  </si>
  <si>
    <t>2029年</t>
    <rPh sb="4" eb="5">
      <t>ネン</t>
    </rPh>
    <phoneticPr fontId="5"/>
  </si>
  <si>
    <t>2030年</t>
    <rPh sb="4" eb="5">
      <t>ネン</t>
    </rPh>
    <phoneticPr fontId="5"/>
  </si>
  <si>
    <t>管理者</t>
    <rPh sb="0" eb="3">
      <t>カンリシャ</t>
    </rPh>
    <phoneticPr fontId="5"/>
  </si>
  <si>
    <t>10年償却</t>
    <rPh sb="2" eb="3">
      <t>ネン</t>
    </rPh>
    <rPh sb="3" eb="5">
      <t>ショウキャク</t>
    </rPh>
    <phoneticPr fontId="5"/>
  </si>
  <si>
    <t>利用</t>
    <rPh sb="0" eb="2">
      <t>リヨウ</t>
    </rPh>
    <phoneticPr fontId="5"/>
  </si>
  <si>
    <t>■施工費用</t>
    <rPh sb="1" eb="5">
      <t>セコウヒヨウ</t>
    </rPh>
    <phoneticPr fontId="1"/>
  </si>
  <si>
    <t>【ルール】坪単価・一人当たり負担額は周辺地域の調査結果に基づく算定額内を目安とする。</t>
    <rPh sb="5" eb="8">
      <t>ツボタンカ</t>
    </rPh>
    <rPh sb="9" eb="12">
      <t>ヒトリア</t>
    </rPh>
    <rPh sb="14" eb="17">
      <t>フタンガク</t>
    </rPh>
    <rPh sb="18" eb="22">
      <t>シュウヘンチイキ</t>
    </rPh>
    <rPh sb="23" eb="27">
      <t>チョウサケッカ</t>
    </rPh>
    <rPh sb="28" eb="29">
      <t>モト</t>
    </rPh>
    <rPh sb="31" eb="33">
      <t>サンテイ</t>
    </rPh>
    <rPh sb="33" eb="34">
      <t>ガク</t>
    </rPh>
    <rPh sb="34" eb="35">
      <t>ナイ</t>
    </rPh>
    <rPh sb="36" eb="38">
      <t>メヤス</t>
    </rPh>
    <phoneticPr fontId="1"/>
  </si>
  <si>
    <t>工事単価(/坪)</t>
    <rPh sb="0" eb="4">
      <t>コウジタンカ</t>
    </rPh>
    <rPh sb="6" eb="7">
      <t>ツボ</t>
    </rPh>
    <phoneticPr fontId="1"/>
  </si>
  <si>
    <t>概算総工費</t>
    <rPh sb="0" eb="5">
      <t>ガイサンソウコウヒ</t>
    </rPh>
    <phoneticPr fontId="1"/>
  </si>
  <si>
    <t>負担額(/月)</t>
    <rPh sb="0" eb="3">
      <t>フタンガク</t>
    </rPh>
    <rPh sb="5" eb="6">
      <t>ツキ</t>
    </rPh>
    <phoneticPr fontId="1"/>
  </si>
  <si>
    <t>減価償却期間(月)</t>
    <rPh sb="0" eb="4">
      <t>ゲンカショウキャク</t>
    </rPh>
    <rPh sb="4" eb="6">
      <t>キカン</t>
    </rPh>
    <rPh sb="7" eb="8">
      <t>ツキ</t>
    </rPh>
    <phoneticPr fontId="1"/>
  </si>
  <si>
    <t>賃貸借面積(坪)</t>
    <rPh sb="0" eb="3">
      <t>チンタイシャク</t>
    </rPh>
    <rPh sb="3" eb="5">
      <t>メンセキ</t>
    </rPh>
    <rPh sb="6" eb="7">
      <t>ツボ</t>
    </rPh>
    <phoneticPr fontId="1"/>
  </si>
  <si>
    <t>(再掲)</t>
    <rPh sb="1" eb="3">
      <t>サイケイ</t>
    </rPh>
    <phoneticPr fontId="5"/>
  </si>
  <si>
    <t>（単位：千円）</t>
    <rPh sb="1" eb="3">
      <t>タンイ</t>
    </rPh>
    <rPh sb="4" eb="6">
      <t>センエン</t>
    </rPh>
    <phoneticPr fontId="5"/>
  </si>
  <si>
    <t>７年目</t>
    <rPh sb="1" eb="3">
      <t>ネンメ</t>
    </rPh>
    <phoneticPr fontId="5"/>
  </si>
  <si>
    <t>2031年</t>
    <rPh sb="4" eb="5">
      <t>ネン</t>
    </rPh>
    <phoneticPr fontId="5"/>
  </si>
  <si>
    <t>８年目</t>
    <rPh sb="1" eb="3">
      <t>ネンメ</t>
    </rPh>
    <phoneticPr fontId="5"/>
  </si>
  <si>
    <t>９年目</t>
    <rPh sb="1" eb="3">
      <t>ネンメ</t>
    </rPh>
    <phoneticPr fontId="5"/>
  </si>
  <si>
    <t>10年目</t>
    <rPh sb="2" eb="4">
      <t>ネンメ</t>
    </rPh>
    <phoneticPr fontId="5"/>
  </si>
  <si>
    <t>2032年</t>
    <rPh sb="4" eb="5">
      <t>ネン</t>
    </rPh>
    <phoneticPr fontId="5"/>
  </si>
  <si>
    <t>2033年</t>
    <rPh sb="4" eb="5">
      <t>ネン</t>
    </rPh>
    <phoneticPr fontId="5"/>
  </si>
  <si>
    <t>2034年</t>
    <rPh sb="4" eb="5">
      <t>ネン</t>
    </rPh>
    <phoneticPr fontId="5"/>
  </si>
  <si>
    <t>■人件費</t>
    <rPh sb="1" eb="4">
      <t>ジンケンヒ</t>
    </rPh>
    <phoneticPr fontId="1"/>
  </si>
  <si>
    <t>●管理者</t>
    <rPh sb="1" eb="4">
      <t>カンリシャ</t>
    </rPh>
    <phoneticPr fontId="1"/>
  </si>
  <si>
    <t>●アルバイト</t>
    <phoneticPr fontId="1"/>
  </si>
  <si>
    <t>想定レイアウト</t>
    <rPh sb="0" eb="2">
      <t>ソウテイ</t>
    </rPh>
    <phoneticPr fontId="1"/>
  </si>
  <si>
    <t>【ルール】工事費●千円/坪×賃貸借面積で算出し、減価償却期間を●年に設定する。</t>
    <rPh sb="5" eb="8">
      <t>コウジヒ</t>
    </rPh>
    <rPh sb="9" eb="11">
      <t>センエン</t>
    </rPh>
    <rPh sb="12" eb="13">
      <t>ツボ</t>
    </rPh>
    <rPh sb="14" eb="17">
      <t>チンタイシャク</t>
    </rPh>
    <rPh sb="17" eb="19">
      <t>メンセキ</t>
    </rPh>
    <rPh sb="20" eb="22">
      <t>サンシュツ</t>
    </rPh>
    <rPh sb="24" eb="28">
      <t>ゲンカショウキャク</t>
    </rPh>
    <rPh sb="28" eb="30">
      <t>キカン</t>
    </rPh>
    <rPh sb="32" eb="33">
      <t>ネン</t>
    </rPh>
    <rPh sb="34" eb="36">
      <t>セッテイ</t>
    </rPh>
    <phoneticPr fontId="1"/>
  </si>
  <si>
    <t>【ルール】管理者●名、アルバイトスタッフ●名を想定</t>
    <rPh sb="5" eb="8">
      <t>カンリシャ</t>
    </rPh>
    <rPh sb="9" eb="10">
      <t>メイ</t>
    </rPh>
    <rPh sb="21" eb="22">
      <t>メイ</t>
    </rPh>
    <rPh sb="23" eb="25">
      <t>ソウテイ</t>
    </rPh>
    <phoneticPr fontId="1"/>
  </si>
  <si>
    <t>費用など：●●</t>
    <rPh sb="0" eb="2">
      <t>ヒヨウ</t>
    </rPh>
    <phoneticPr fontId="1"/>
  </si>
  <si>
    <t>●年償却</t>
    <rPh sb="1" eb="2">
      <t>ネン</t>
    </rPh>
    <rPh sb="2" eb="4">
      <t>ショウキャク</t>
    </rPh>
    <phoneticPr fontId="5"/>
  </si>
  <si>
    <t>（表下段の「累計粗利」が黒字になる年度のセルを黄色マーカーで色塗りすること）</t>
    <rPh sb="1" eb="2">
      <t>ヒョウ</t>
    </rPh>
    <rPh sb="2" eb="4">
      <t>ゲダン</t>
    </rPh>
    <rPh sb="12" eb="14">
      <t>クロジ</t>
    </rPh>
    <rPh sb="17" eb="19">
      <t>ネンド</t>
    </rPh>
    <rPh sb="23" eb="25">
      <t>キイロ</t>
    </rPh>
    <rPh sb="30" eb="32">
      <t>イロヌ</t>
    </rPh>
    <phoneticPr fontId="1"/>
  </si>
  <si>
    <t>（様式2－6）【別紙】施設の収支計画書</t>
    <phoneticPr fontId="1"/>
  </si>
  <si>
    <t>（以下の表の数字や●の箇所を適宜、追記、更新の上、「１０年収支」を作成すること。また本紙も提出すること）</t>
    <rPh sb="1" eb="3">
      <t>イカ</t>
    </rPh>
    <rPh sb="4" eb="5">
      <t>ヒョウ</t>
    </rPh>
    <rPh sb="6" eb="8">
      <t>スウジ</t>
    </rPh>
    <rPh sb="11" eb="13">
      <t>カショ</t>
    </rPh>
    <rPh sb="14" eb="16">
      <t>テキギ</t>
    </rPh>
    <rPh sb="17" eb="19">
      <t>ツイキ</t>
    </rPh>
    <rPh sb="20" eb="22">
      <t>コウシン</t>
    </rPh>
    <rPh sb="23" eb="24">
      <t>ウエ</t>
    </rPh>
    <rPh sb="28" eb="29">
      <t>ネン</t>
    </rPh>
    <rPh sb="29" eb="31">
      <t>シュウシ</t>
    </rPh>
    <rPh sb="33" eb="35">
      <t>サクセイ</t>
    </rPh>
    <rPh sb="42" eb="44">
      <t>ホンシ</t>
    </rPh>
    <rPh sb="45" eb="47">
      <t>テイシュツ</t>
    </rPh>
    <phoneticPr fontId="1"/>
  </si>
  <si>
    <t>【別紙】積算根拠（料金計画）</t>
    <rPh sb="4" eb="6">
      <t>セキサン</t>
    </rPh>
    <rPh sb="6" eb="8">
      <t>コンキョ</t>
    </rPh>
    <phoneticPr fontId="1"/>
  </si>
  <si>
    <t>（以下表に数字、項目を記入の上、１０年収支を作成すること。その際、エクセル内の数式についても留意の上、作業すること。）</t>
    <rPh sb="8" eb="10">
      <t>コウモク</t>
    </rPh>
    <rPh sb="11" eb="13">
      <t>キニュウ</t>
    </rPh>
    <rPh sb="31" eb="32">
      <t>サイ</t>
    </rPh>
    <rPh sb="46" eb="48">
      <t>リュウイ</t>
    </rPh>
    <rPh sb="51" eb="53">
      <t>サギョウ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</si>
</sst>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Red]\-#,##0\ "/>
    <numFmt numFmtId="179" formatCode="#,##0_);[Red]\(#,##0\)"/>
    <numFmt numFmtId="180" formatCode="yyyy&quot;年&quot;m&quot;月&quot;;@"/>
    <numFmt numFmtId="181" formatCode="#,##0;&quot;▲ &quot;#,##0"/>
  </numFmts>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2"/>
      <scheme val="minor"/>
    </font>
    <font>
      <sz val="6"/>
      <name val="游ゴシック"/>
      <family val="3"/>
      <charset val="128"/>
      <scheme val="minor"/>
    </font>
    <font>
      <u/>
      <sz val="11"/>
      <color theme="10"/>
      <name val="游ゴシック"/>
      <family val="2"/>
      <scheme val="minor"/>
    </font>
    <font>
      <b/>
      <sz val="11"/>
      <color rgb="FFFF0000"/>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8"/>
      <color theme="1"/>
      <name val="游ゴシック"/>
      <family val="2"/>
      <charset val="128"/>
      <scheme val="minor"/>
    </font>
    <font>
      <b/>
      <sz val="11"/>
      <color theme="0"/>
      <name val="游ゴシック"/>
      <family val="3"/>
      <charset val="128"/>
      <scheme val="minor"/>
    </font>
    <font>
      <i/>
      <sz val="11"/>
      <color theme="1"/>
      <name val="游ゴシック"/>
      <family val="3"/>
      <charset val="128"/>
      <scheme val="minor"/>
    </font>
    <font>
      <b/>
      <i/>
      <sz val="11"/>
      <color theme="1"/>
      <name val="游ゴシック"/>
      <family val="3"/>
      <charset val="128"/>
      <scheme val="minor"/>
    </font>
    <font>
      <sz val="11"/>
      <color theme="1"/>
      <name val="游ゴシック"/>
      <family val="2"/>
      <charset val="128"/>
      <scheme val="minor"/>
    </font>
    <font>
      <b/>
      <sz val="24"/>
      <color theme="1"/>
      <name val="游ゴシック"/>
      <family val="3"/>
      <charset val="128"/>
      <scheme val="minor"/>
    </font>
    <font>
      <sz val="11"/>
      <name val="游ゴシック"/>
      <family val="3"/>
      <charset val="128"/>
      <scheme val="minor"/>
    </font>
  </fonts>
  <fills count="13">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double">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double">
        <color auto="1"/>
      </top>
      <bottom/>
      <diagonal/>
    </border>
    <border>
      <left style="double">
        <color auto="1"/>
      </left>
      <right/>
      <top/>
      <bottom/>
      <diagonal/>
    </border>
    <border>
      <left/>
      <right/>
      <top style="thin">
        <color indexed="64"/>
      </top>
      <bottom/>
      <diagonal/>
    </border>
    <border>
      <left style="double">
        <color indexed="64"/>
      </left>
      <right/>
      <top style="thin">
        <color indexed="64"/>
      </top>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ck">
        <color indexed="64"/>
      </left>
      <right style="thick">
        <color indexed="64"/>
      </right>
      <top style="thick">
        <color indexed="64"/>
      </top>
      <bottom style="medium">
        <color indexed="64"/>
      </bottom>
      <diagonal/>
    </border>
    <border>
      <left style="medium">
        <color indexed="64"/>
      </left>
      <right style="thin">
        <color indexed="64"/>
      </right>
      <top style="medium">
        <color auto="1"/>
      </top>
      <bottom style="hair">
        <color indexed="64"/>
      </bottom>
      <diagonal/>
    </border>
    <border>
      <left style="thick">
        <color indexed="64"/>
      </left>
      <right style="thick">
        <color indexed="64"/>
      </right>
      <top style="medium">
        <color auto="1"/>
      </top>
      <bottom style="hair">
        <color indexed="64"/>
      </bottom>
      <diagonal/>
    </border>
    <border>
      <left/>
      <right style="thin">
        <color indexed="64"/>
      </right>
      <top style="medium">
        <color auto="1"/>
      </top>
      <bottom style="hair">
        <color indexed="64"/>
      </bottom>
      <diagonal/>
    </border>
    <border>
      <left style="thin">
        <color indexed="64"/>
      </left>
      <right style="double">
        <color indexed="64"/>
      </right>
      <top style="medium">
        <color auto="1"/>
      </top>
      <bottom style="hair">
        <color indexed="64"/>
      </bottom>
      <diagonal/>
    </border>
    <border>
      <left style="medium">
        <color indexed="64"/>
      </left>
      <right style="thin">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style="medium">
        <color indexed="64"/>
      </right>
      <top style="thin">
        <color indexed="64"/>
      </top>
      <bottom/>
      <diagonal/>
    </border>
    <border>
      <left/>
      <right style="thin">
        <color auto="1"/>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diagonalUp="1">
      <left style="thin">
        <color indexed="64"/>
      </left>
      <right style="medium">
        <color indexed="64"/>
      </right>
      <top/>
      <bottom style="hair">
        <color indexed="64"/>
      </bottom>
      <diagonal style="thin">
        <color indexed="64"/>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right style="thick">
        <color indexed="64"/>
      </right>
      <top style="double">
        <color indexed="64"/>
      </top>
      <bottom/>
      <diagonal/>
    </border>
    <border>
      <left/>
      <right style="thin">
        <color indexed="64"/>
      </right>
      <top/>
      <bottom/>
      <diagonal/>
    </border>
    <border>
      <left style="thin">
        <color indexed="64"/>
      </left>
      <right style="double">
        <color indexed="64"/>
      </right>
      <top/>
      <bottom/>
      <diagonal/>
    </border>
    <border>
      <left style="thick">
        <color indexed="64"/>
      </left>
      <right style="thick">
        <color indexed="64"/>
      </right>
      <top style="thick">
        <color indexed="64"/>
      </top>
      <bottom style="thick">
        <color indexed="64"/>
      </bottom>
      <diagonal/>
    </border>
    <border diagonalUp="1">
      <left style="thin">
        <color indexed="64"/>
      </left>
      <right style="medium">
        <color indexed="64"/>
      </right>
      <top/>
      <bottom style="medium">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auto="1"/>
      </left>
      <right style="medium">
        <color auto="1"/>
      </right>
      <top style="medium">
        <color auto="1"/>
      </top>
      <bottom style="medium">
        <color auto="1"/>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4" fillId="0" borderId="0"/>
    <xf numFmtId="0" fontId="6" fillId="0" borderId="0" applyNumberFormat="0" applyFill="0" applyBorder="0" applyAlignment="0" applyProtection="0"/>
    <xf numFmtId="38" fontId="15" fillId="0" borderId="0" applyFont="0" applyFill="0" applyBorder="0" applyAlignment="0" applyProtection="0">
      <alignment vertical="center"/>
    </xf>
    <xf numFmtId="9" fontId="15" fillId="0" borderId="0" applyFont="0" applyFill="0" applyBorder="0" applyAlignment="0" applyProtection="0">
      <alignment vertical="center"/>
    </xf>
  </cellStyleXfs>
  <cellXfs count="421">
    <xf numFmtId="0" fontId="0" fillId="0" borderId="0" xfId="0">
      <alignment vertical="center"/>
    </xf>
    <xf numFmtId="0" fontId="3" fillId="0" borderId="0" xfId="0" applyFont="1">
      <alignment vertical="center"/>
    </xf>
    <xf numFmtId="0" fontId="11" fillId="0" borderId="0" xfId="0" applyFont="1" applyAlignment="1">
      <alignment horizontal="center"/>
    </xf>
    <xf numFmtId="0" fontId="8" fillId="0" borderId="0" xfId="1" applyFont="1"/>
    <xf numFmtId="179" fontId="8" fillId="0" borderId="0" xfId="1" applyNumberFormat="1" applyFont="1" applyAlignment="1">
      <alignment shrinkToFit="1"/>
    </xf>
    <xf numFmtId="179" fontId="8" fillId="0" borderId="0" xfId="1" applyNumberFormat="1" applyFont="1"/>
    <xf numFmtId="179" fontId="2" fillId="0" borderId="0" xfId="1" applyNumberFormat="1" applyFont="1"/>
    <xf numFmtId="0" fontId="8" fillId="0" borderId="0" xfId="1" applyFont="1" applyAlignment="1">
      <alignment vertical="center"/>
    </xf>
    <xf numFmtId="179" fontId="8" fillId="0" borderId="0" xfId="1" applyNumberFormat="1" applyFont="1" applyAlignment="1">
      <alignment vertical="center" shrinkToFit="1"/>
    </xf>
    <xf numFmtId="179" fontId="8" fillId="0" borderId="0" xfId="1" applyNumberFormat="1" applyFont="1" applyAlignment="1">
      <alignment vertical="center"/>
    </xf>
    <xf numFmtId="179" fontId="2" fillId="0" borderId="0" xfId="1" applyNumberFormat="1" applyFont="1" applyAlignment="1">
      <alignment vertical="center"/>
    </xf>
    <xf numFmtId="0" fontId="8" fillId="0" borderId="37" xfId="1" applyFont="1" applyBorder="1" applyAlignment="1">
      <alignment horizontal="left" vertical="center" shrinkToFit="1"/>
    </xf>
    <xf numFmtId="179" fontId="8" fillId="0" borderId="37" xfId="1" applyNumberFormat="1" applyFont="1" applyBorder="1" applyAlignment="1">
      <alignment horizontal="right" vertical="center"/>
    </xf>
    <xf numFmtId="178" fontId="8" fillId="0" borderId="0" xfId="1" applyNumberFormat="1" applyFont="1" applyAlignment="1">
      <alignment vertical="center"/>
    </xf>
    <xf numFmtId="178" fontId="2" fillId="0" borderId="0" xfId="1" applyNumberFormat="1" applyFont="1" applyAlignment="1">
      <alignment vertical="center"/>
    </xf>
    <xf numFmtId="179" fontId="2" fillId="2" borderId="1" xfId="1" applyNumberFormat="1" applyFont="1" applyFill="1" applyBorder="1" applyAlignment="1">
      <alignment vertical="center"/>
    </xf>
    <xf numFmtId="181" fontId="8" fillId="0" borderId="0" xfId="1" applyNumberFormat="1" applyFont="1" applyAlignment="1">
      <alignment vertical="center"/>
    </xf>
    <xf numFmtId="179" fontId="8" fillId="0" borderId="11" xfId="1" applyNumberFormat="1" applyFont="1" applyFill="1" applyBorder="1" applyAlignment="1">
      <alignment vertical="center" shrinkToFit="1"/>
    </xf>
    <xf numFmtId="179" fontId="8" fillId="0" borderId="11" xfId="1" applyNumberFormat="1" applyFont="1" applyFill="1" applyBorder="1" applyAlignment="1">
      <alignment vertical="center"/>
    </xf>
    <xf numFmtId="9" fontId="13" fillId="0" borderId="0" xfId="1" applyNumberFormat="1" applyFont="1" applyAlignment="1">
      <alignment vertical="center"/>
    </xf>
    <xf numFmtId="9" fontId="13" fillId="0" borderId="15" xfId="1" applyNumberFormat="1" applyFont="1" applyFill="1" applyBorder="1" applyAlignment="1">
      <alignment vertical="center" shrinkToFit="1"/>
    </xf>
    <xf numFmtId="0" fontId="2" fillId="10" borderId="1" xfId="1" applyFont="1" applyFill="1" applyBorder="1" applyAlignment="1">
      <alignment vertical="center"/>
    </xf>
    <xf numFmtId="0" fontId="2" fillId="0" borderId="0" xfId="1" applyFont="1" applyAlignment="1">
      <alignment vertical="center"/>
    </xf>
    <xf numFmtId="180" fontId="2" fillId="0" borderId="0" xfId="1" applyNumberFormat="1" applyFont="1" applyAlignment="1">
      <alignment horizontal="center" vertical="center"/>
    </xf>
    <xf numFmtId="179" fontId="2" fillId="10" borderId="1" xfId="1" applyNumberFormat="1" applyFont="1" applyFill="1" applyBorder="1" applyAlignment="1">
      <alignment horizontal="center" vertical="center"/>
    </xf>
    <xf numFmtId="9" fontId="13" fillId="11" borderId="0" xfId="1" applyNumberFormat="1" applyFont="1" applyFill="1" applyAlignment="1">
      <alignment vertical="center"/>
    </xf>
    <xf numFmtId="181" fontId="2" fillId="3" borderId="38" xfId="1" applyNumberFormat="1" applyFont="1" applyFill="1" applyBorder="1" applyAlignment="1">
      <alignment horizontal="right" vertical="center"/>
    </xf>
    <xf numFmtId="180" fontId="2" fillId="10" borderId="3" xfId="1" applyNumberFormat="1" applyFont="1" applyFill="1" applyBorder="1" applyAlignment="1">
      <alignment horizontal="center" vertical="center"/>
    </xf>
    <xf numFmtId="180" fontId="2" fillId="10" borderId="4" xfId="1" applyNumberFormat="1" applyFont="1" applyFill="1" applyBorder="1" applyAlignment="1">
      <alignment horizontal="center" vertical="center"/>
    </xf>
    <xf numFmtId="179" fontId="8" fillId="3" borderId="46" xfId="1" applyNumberFormat="1" applyFont="1" applyFill="1" applyBorder="1" applyAlignment="1">
      <alignment vertical="center"/>
    </xf>
    <xf numFmtId="179" fontId="8" fillId="3" borderId="47" xfId="1" applyNumberFormat="1" applyFont="1" applyFill="1" applyBorder="1" applyAlignment="1">
      <alignment vertical="center"/>
    </xf>
    <xf numFmtId="9" fontId="13" fillId="0" borderId="16" xfId="1" applyNumberFormat="1" applyFont="1" applyFill="1" applyBorder="1" applyAlignment="1">
      <alignment vertical="center"/>
    </xf>
    <xf numFmtId="9" fontId="13" fillId="0" borderId="17" xfId="1" applyNumberFormat="1" applyFont="1" applyFill="1" applyBorder="1" applyAlignment="1">
      <alignment vertical="center"/>
    </xf>
    <xf numFmtId="179" fontId="8" fillId="0" borderId="12" xfId="1" applyNumberFormat="1" applyFont="1" applyFill="1" applyBorder="1" applyAlignment="1">
      <alignment vertical="center"/>
    </xf>
    <xf numFmtId="179" fontId="8" fillId="0" borderId="13" xfId="1" applyNumberFormat="1" applyFont="1" applyFill="1" applyBorder="1" applyAlignment="1">
      <alignment vertical="center"/>
    </xf>
    <xf numFmtId="179" fontId="8" fillId="9" borderId="6" xfId="1" applyNumberFormat="1" applyFont="1" applyFill="1" applyBorder="1" applyAlignment="1">
      <alignment vertical="center"/>
    </xf>
    <xf numFmtId="179" fontId="8" fillId="9" borderId="7" xfId="1" applyNumberFormat="1" applyFont="1" applyFill="1" applyBorder="1" applyAlignment="1">
      <alignment vertical="center"/>
    </xf>
    <xf numFmtId="179" fontId="8" fillId="5" borderId="46" xfId="1" applyNumberFormat="1" applyFont="1" applyFill="1" applyBorder="1" applyAlignment="1">
      <alignment vertical="center"/>
    </xf>
    <xf numFmtId="179" fontId="8" fillId="5" borderId="47" xfId="1" applyNumberFormat="1" applyFont="1" applyFill="1" applyBorder="1" applyAlignment="1">
      <alignment vertical="center"/>
    </xf>
    <xf numFmtId="179" fontId="2" fillId="2" borderId="3" xfId="1" applyNumberFormat="1" applyFont="1" applyFill="1" applyBorder="1" applyAlignment="1">
      <alignment vertical="center"/>
    </xf>
    <xf numFmtId="179" fontId="2" fillId="2" borderId="4" xfId="1" applyNumberFormat="1" applyFont="1" applyFill="1" applyBorder="1" applyAlignment="1">
      <alignment vertical="center"/>
    </xf>
    <xf numFmtId="178" fontId="8" fillId="0" borderId="44" xfId="1" applyNumberFormat="1" applyFont="1" applyBorder="1" applyAlignment="1">
      <alignment vertical="center"/>
    </xf>
    <xf numFmtId="178" fontId="8" fillId="0" borderId="121" xfId="1" applyNumberFormat="1" applyFont="1" applyBorder="1" applyAlignment="1">
      <alignment vertical="center"/>
    </xf>
    <xf numFmtId="181" fontId="2" fillId="3" borderId="6" xfId="1" applyNumberFormat="1" applyFont="1" applyFill="1" applyBorder="1" applyAlignment="1">
      <alignment vertical="center"/>
    </xf>
    <xf numFmtId="181" fontId="2" fillId="3" borderId="7" xfId="1" applyNumberFormat="1" applyFont="1" applyFill="1" applyBorder="1" applyAlignment="1">
      <alignment vertical="center"/>
    </xf>
    <xf numFmtId="180" fontId="2" fillId="10" borderId="31" xfId="1" applyNumberFormat="1" applyFont="1" applyFill="1" applyBorder="1" applyAlignment="1">
      <alignment horizontal="center" vertical="center"/>
    </xf>
    <xf numFmtId="179" fontId="8" fillId="3" borderId="48" xfId="1" applyNumberFormat="1" applyFont="1" applyFill="1" applyBorder="1" applyAlignment="1">
      <alignment vertical="center"/>
    </xf>
    <xf numFmtId="9" fontId="13" fillId="0" borderId="32" xfId="1" applyNumberFormat="1" applyFont="1" applyFill="1" applyBorder="1" applyAlignment="1">
      <alignment vertical="center"/>
    </xf>
    <xf numFmtId="179" fontId="8" fillId="0" borderId="36" xfId="1" applyNumberFormat="1" applyFont="1" applyFill="1" applyBorder="1" applyAlignment="1">
      <alignment vertical="center"/>
    </xf>
    <xf numFmtId="179" fontId="8" fillId="9" borderId="30" xfId="1" applyNumberFormat="1" applyFont="1" applyFill="1" applyBorder="1" applyAlignment="1">
      <alignment vertical="center"/>
    </xf>
    <xf numFmtId="179" fontId="8" fillId="5" borderId="48" xfId="1" applyNumberFormat="1" applyFont="1" applyFill="1" applyBorder="1" applyAlignment="1">
      <alignment vertical="center"/>
    </xf>
    <xf numFmtId="179" fontId="2" fillId="2" borderId="31" xfId="1" applyNumberFormat="1" applyFont="1" applyFill="1" applyBorder="1" applyAlignment="1">
      <alignment vertical="center"/>
    </xf>
    <xf numFmtId="178" fontId="8" fillId="0" borderId="125" xfId="1" applyNumberFormat="1" applyFont="1" applyBorder="1" applyAlignment="1">
      <alignment vertical="center"/>
    </xf>
    <xf numFmtId="181" fontId="2" fillId="3" borderId="30" xfId="1" applyNumberFormat="1" applyFont="1" applyFill="1" applyBorder="1" applyAlignment="1">
      <alignment vertical="center"/>
    </xf>
    <xf numFmtId="180" fontId="2" fillId="10" borderId="124" xfId="1" applyNumberFormat="1" applyFont="1" applyFill="1" applyBorder="1" applyAlignment="1">
      <alignment horizontal="center" vertical="center"/>
    </xf>
    <xf numFmtId="179" fontId="8" fillId="3" borderId="127" xfId="1" applyNumberFormat="1" applyFont="1" applyFill="1" applyBorder="1" applyAlignment="1">
      <alignment vertical="center"/>
    </xf>
    <xf numFmtId="9" fontId="14" fillId="0" borderId="128" xfId="1" applyNumberFormat="1" applyFont="1" applyFill="1" applyBorder="1" applyAlignment="1">
      <alignment vertical="center"/>
    </xf>
    <xf numFmtId="179" fontId="2" fillId="0" borderId="129" xfId="1" applyNumberFormat="1" applyFont="1" applyFill="1" applyBorder="1" applyAlignment="1">
      <alignment vertical="center"/>
    </xf>
    <xf numFmtId="179" fontId="2" fillId="9" borderId="130" xfId="1" applyNumberFormat="1" applyFont="1" applyFill="1" applyBorder="1" applyAlignment="1">
      <alignment vertical="center"/>
    </xf>
    <xf numFmtId="179" fontId="2" fillId="5" borderId="127" xfId="1" applyNumberFormat="1" applyFont="1" applyFill="1" applyBorder="1" applyAlignment="1">
      <alignment vertical="center"/>
    </xf>
    <xf numFmtId="179" fontId="2" fillId="2" borderId="124" xfId="1" applyNumberFormat="1" applyFont="1" applyFill="1" applyBorder="1" applyAlignment="1">
      <alignment vertical="center"/>
    </xf>
    <xf numFmtId="181" fontId="2" fillId="3" borderId="130" xfId="1" applyNumberFormat="1" applyFont="1" applyFill="1" applyBorder="1" applyAlignment="1">
      <alignment vertical="center"/>
    </xf>
    <xf numFmtId="179" fontId="8" fillId="3" borderId="25" xfId="1" applyNumberFormat="1" applyFont="1" applyFill="1" applyBorder="1" applyAlignment="1">
      <alignment vertical="center" shrinkToFit="1"/>
    </xf>
    <xf numFmtId="179" fontId="8" fillId="3" borderId="133" xfId="1" applyNumberFormat="1" applyFont="1" applyFill="1" applyBorder="1" applyAlignment="1">
      <alignment vertical="center"/>
    </xf>
    <xf numFmtId="180" fontId="2" fillId="10" borderId="38" xfId="1" applyNumberFormat="1" applyFont="1" applyFill="1" applyBorder="1" applyAlignment="1">
      <alignment horizontal="center" vertical="center"/>
    </xf>
    <xf numFmtId="9" fontId="13" fillId="0" borderId="39" xfId="1" applyNumberFormat="1" applyFont="1" applyFill="1" applyBorder="1" applyAlignment="1">
      <alignment vertical="center"/>
    </xf>
    <xf numFmtId="179" fontId="8" fillId="3" borderId="60" xfId="1" applyNumberFormat="1" applyFont="1" applyFill="1" applyBorder="1" applyAlignment="1">
      <alignment vertical="center"/>
    </xf>
    <xf numFmtId="179" fontId="8" fillId="9" borderId="42" xfId="1" applyNumberFormat="1" applyFont="1" applyFill="1" applyBorder="1" applyAlignment="1">
      <alignment vertical="center" shrinkToFit="1"/>
    </xf>
    <xf numFmtId="179" fontId="8" fillId="9" borderId="134" xfId="1" applyNumberFormat="1" applyFont="1" applyFill="1" applyBorder="1" applyAlignment="1">
      <alignment vertical="center"/>
    </xf>
    <xf numFmtId="179" fontId="8" fillId="0" borderId="50" xfId="1" applyNumberFormat="1" applyFont="1" applyFill="1" applyBorder="1" applyAlignment="1">
      <alignment vertical="center"/>
    </xf>
    <xf numFmtId="179" fontId="8" fillId="9" borderId="60" xfId="1" applyNumberFormat="1" applyFont="1" applyFill="1" applyBorder="1" applyAlignment="1">
      <alignment vertical="center"/>
    </xf>
    <xf numFmtId="179" fontId="8" fillId="5" borderId="25" xfId="1" applyNumberFormat="1" applyFont="1" applyFill="1" applyBorder="1" applyAlignment="1">
      <alignment vertical="center" shrinkToFit="1"/>
    </xf>
    <xf numFmtId="179" fontId="8" fillId="5" borderId="133" xfId="1" applyNumberFormat="1" applyFont="1" applyFill="1" applyBorder="1" applyAlignment="1">
      <alignment vertical="center"/>
    </xf>
    <xf numFmtId="179" fontId="8" fillId="5" borderId="60" xfId="1" applyNumberFormat="1" applyFont="1" applyFill="1" applyBorder="1" applyAlignment="1">
      <alignment vertical="center"/>
    </xf>
    <xf numFmtId="179" fontId="2" fillId="3" borderId="112" xfId="1" applyNumberFormat="1" applyFont="1" applyFill="1" applyBorder="1" applyAlignment="1">
      <alignment vertical="center"/>
    </xf>
    <xf numFmtId="9" fontId="14" fillId="0" borderId="118" xfId="1" applyNumberFormat="1" applyFont="1" applyFill="1" applyBorder="1" applyAlignment="1">
      <alignment vertical="center"/>
    </xf>
    <xf numFmtId="179" fontId="2" fillId="0" borderId="119" xfId="1" applyNumberFormat="1" applyFont="1" applyFill="1" applyBorder="1" applyAlignment="1">
      <alignment vertical="center"/>
    </xf>
    <xf numFmtId="179" fontId="2" fillId="9" borderId="117" xfId="1" applyNumberFormat="1" applyFont="1" applyFill="1" applyBorder="1" applyAlignment="1">
      <alignment vertical="center"/>
    </xf>
    <xf numFmtId="179" fontId="2" fillId="5" borderId="112" xfId="1" applyNumberFormat="1" applyFont="1" applyFill="1" applyBorder="1" applyAlignment="1">
      <alignment vertical="center"/>
    </xf>
    <xf numFmtId="179" fontId="2" fillId="2" borderId="116" xfId="1" applyNumberFormat="1" applyFont="1" applyFill="1" applyBorder="1" applyAlignment="1">
      <alignment vertical="center"/>
    </xf>
    <xf numFmtId="181" fontId="2" fillId="3" borderId="117" xfId="1" applyNumberFormat="1" applyFont="1" applyFill="1" applyBorder="1" applyAlignment="1">
      <alignment vertical="center"/>
    </xf>
    <xf numFmtId="180" fontId="2" fillId="10" borderId="5" xfId="1" applyNumberFormat="1" applyFont="1" applyFill="1" applyBorder="1" applyAlignment="1">
      <alignment horizontal="center" vertical="center"/>
    </xf>
    <xf numFmtId="179" fontId="8" fillId="3" borderId="49" xfId="1" applyNumberFormat="1" applyFont="1" applyFill="1" applyBorder="1" applyAlignment="1">
      <alignment vertical="center"/>
    </xf>
    <xf numFmtId="9" fontId="13" fillId="0" borderId="18" xfId="1" applyNumberFormat="1" applyFont="1" applyFill="1" applyBorder="1" applyAlignment="1">
      <alignment vertical="center"/>
    </xf>
    <xf numFmtId="179" fontId="8" fillId="0" borderId="14" xfId="1" applyNumberFormat="1" applyFont="1" applyFill="1" applyBorder="1" applyAlignment="1">
      <alignment vertical="center"/>
    </xf>
    <xf numFmtId="179" fontId="8" fillId="9" borderId="8" xfId="1" applyNumberFormat="1" applyFont="1" applyFill="1" applyBorder="1" applyAlignment="1">
      <alignment vertical="center"/>
    </xf>
    <xf numFmtId="179" fontId="8" fillId="5" borderId="49" xfId="1" applyNumberFormat="1" applyFont="1" applyFill="1" applyBorder="1" applyAlignment="1">
      <alignment vertical="center"/>
    </xf>
    <xf numFmtId="179" fontId="2" fillId="2" borderId="5" xfId="1" applyNumberFormat="1" applyFont="1" applyFill="1" applyBorder="1" applyAlignment="1">
      <alignment vertical="center"/>
    </xf>
    <xf numFmtId="181" fontId="2" fillId="3" borderId="8" xfId="1" applyNumberFormat="1" applyFont="1" applyFill="1" applyBorder="1" applyAlignment="1">
      <alignment vertical="center"/>
    </xf>
    <xf numFmtId="181" fontId="2" fillId="10" borderId="136" xfId="1" applyNumberFormat="1" applyFont="1" applyFill="1" applyBorder="1" applyAlignment="1">
      <alignment vertical="center"/>
    </xf>
    <xf numFmtId="181" fontId="2" fillId="10" borderId="120" xfId="1" applyNumberFormat="1" applyFont="1" applyFill="1" applyBorder="1" applyAlignment="1">
      <alignment horizontal="right" vertical="center"/>
    </xf>
    <xf numFmtId="181" fontId="8" fillId="10" borderId="122" xfId="1" applyNumberFormat="1" applyFont="1" applyFill="1" applyBorder="1" applyAlignment="1">
      <alignment vertical="center"/>
    </xf>
    <xf numFmtId="181" fontId="8" fillId="10" borderId="123" xfId="1" applyNumberFormat="1" applyFont="1" applyFill="1" applyBorder="1" applyAlignment="1">
      <alignment vertical="center"/>
    </xf>
    <xf numFmtId="181" fontId="8" fillId="10" borderId="126" xfId="1" applyNumberFormat="1" applyFont="1" applyFill="1" applyBorder="1" applyAlignment="1">
      <alignment vertical="center"/>
    </xf>
    <xf numFmtId="181" fontId="2" fillId="10" borderId="132" xfId="1" applyNumberFormat="1" applyFont="1" applyFill="1" applyBorder="1" applyAlignment="1">
      <alignment vertical="center"/>
    </xf>
    <xf numFmtId="181" fontId="2" fillId="10" borderId="122" xfId="1" applyNumberFormat="1" applyFont="1" applyFill="1" applyBorder="1" applyAlignment="1">
      <alignment vertical="center"/>
    </xf>
    <xf numFmtId="181" fontId="2" fillId="10" borderId="123" xfId="1" applyNumberFormat="1" applyFont="1" applyFill="1" applyBorder="1" applyAlignment="1">
      <alignment vertical="center"/>
    </xf>
    <xf numFmtId="181" fontId="2" fillId="10" borderId="137" xfId="1" applyNumberFormat="1" applyFont="1" applyFill="1" applyBorder="1" applyAlignment="1">
      <alignment vertical="center"/>
    </xf>
    <xf numFmtId="9" fontId="13" fillId="10" borderId="1" xfId="1" applyNumberFormat="1" applyFont="1" applyFill="1" applyBorder="1" applyAlignment="1">
      <alignment horizontal="right" vertical="center"/>
    </xf>
    <xf numFmtId="9" fontId="13" fillId="10" borderId="3" xfId="1" applyNumberFormat="1" applyFont="1" applyFill="1" applyBorder="1" applyAlignment="1">
      <alignment vertical="center"/>
    </xf>
    <xf numFmtId="9" fontId="13" fillId="10" borderId="4" xfId="1" applyNumberFormat="1" applyFont="1" applyFill="1" applyBorder="1" applyAlignment="1">
      <alignment vertical="center"/>
    </xf>
    <xf numFmtId="9" fontId="13" fillId="10" borderId="31" xfId="1" applyNumberFormat="1" applyFont="1" applyFill="1" applyBorder="1" applyAlignment="1">
      <alignment vertical="center"/>
    </xf>
    <xf numFmtId="9" fontId="13" fillId="10" borderId="124" xfId="1" applyNumberFormat="1" applyFont="1" applyFill="1" applyBorder="1" applyAlignment="1">
      <alignment vertical="center"/>
    </xf>
    <xf numFmtId="9" fontId="13" fillId="10" borderId="5" xfId="1" applyNumberFormat="1" applyFont="1" applyFill="1" applyBorder="1" applyAlignment="1">
      <alignment vertical="center"/>
    </xf>
    <xf numFmtId="9" fontId="13" fillId="10" borderId="116" xfId="1" applyNumberFormat="1" applyFont="1" applyFill="1" applyBorder="1" applyAlignment="1">
      <alignment vertical="center"/>
    </xf>
    <xf numFmtId="181" fontId="2" fillId="10" borderId="136" xfId="1" applyNumberFormat="1" applyFont="1" applyFill="1" applyBorder="1" applyAlignment="1">
      <alignment horizontal="centerContinuous" vertical="center"/>
    </xf>
    <xf numFmtId="181" fontId="2" fillId="10" borderId="120" xfId="1" applyNumberFormat="1" applyFont="1" applyFill="1" applyBorder="1" applyAlignment="1">
      <alignment horizontal="centerContinuous" vertical="center"/>
    </xf>
    <xf numFmtId="9" fontId="13" fillId="10" borderId="24" xfId="1" applyNumberFormat="1" applyFont="1" applyFill="1" applyBorder="1" applyAlignment="1">
      <alignment horizontal="centerContinuous" vertical="center"/>
    </xf>
    <xf numFmtId="0" fontId="13" fillId="10" borderId="116" xfId="1" applyFont="1" applyFill="1" applyBorder="1" applyAlignment="1">
      <alignment horizontal="centerContinuous" vertical="center"/>
    </xf>
    <xf numFmtId="181" fontId="2" fillId="10" borderId="24" xfId="1" applyNumberFormat="1" applyFont="1" applyFill="1" applyBorder="1" applyAlignment="1">
      <alignment horizontal="centerContinuous" vertical="center"/>
    </xf>
    <xf numFmtId="181" fontId="2" fillId="0" borderId="0" xfId="1" applyNumberFormat="1" applyFont="1" applyAlignment="1">
      <alignment vertical="center"/>
    </xf>
    <xf numFmtId="181" fontId="2" fillId="10" borderId="116" xfId="1" applyNumberFormat="1" applyFont="1" applyFill="1" applyBorder="1" applyAlignment="1">
      <alignment horizontal="centerContinuous" vertical="center"/>
    </xf>
    <xf numFmtId="181" fontId="2" fillId="10" borderId="1" xfId="1" applyNumberFormat="1" applyFont="1" applyFill="1" applyBorder="1" applyAlignment="1">
      <alignment horizontal="right" vertical="center"/>
    </xf>
    <xf numFmtId="181" fontId="2" fillId="10" borderId="3" xfId="1" applyNumberFormat="1" applyFont="1" applyFill="1" applyBorder="1" applyAlignment="1">
      <alignment vertical="center"/>
    </xf>
    <xf numFmtId="181" fontId="2" fillId="10" borderId="4" xfId="1" applyNumberFormat="1" applyFont="1" applyFill="1" applyBorder="1" applyAlignment="1">
      <alignment vertical="center"/>
    </xf>
    <xf numFmtId="181" fontId="2" fillId="10" borderId="31" xfId="1" applyNumberFormat="1" applyFont="1" applyFill="1" applyBorder="1" applyAlignment="1">
      <alignment vertical="center"/>
    </xf>
    <xf numFmtId="181" fontId="2" fillId="10" borderId="124" xfId="1" applyNumberFormat="1" applyFont="1" applyFill="1" applyBorder="1" applyAlignment="1">
      <alignment vertical="center"/>
    </xf>
    <xf numFmtId="181" fontId="2" fillId="10" borderId="5" xfId="1" applyNumberFormat="1" applyFont="1" applyFill="1" applyBorder="1" applyAlignment="1">
      <alignment vertical="center"/>
    </xf>
    <xf numFmtId="181" fontId="2" fillId="10" borderId="116" xfId="1" applyNumberFormat="1" applyFont="1" applyFill="1" applyBorder="1" applyAlignment="1">
      <alignment vertical="center"/>
    </xf>
    <xf numFmtId="0" fontId="16" fillId="0" borderId="0" xfId="1" applyFont="1" applyAlignment="1">
      <alignment vertical="center"/>
    </xf>
    <xf numFmtId="178" fontId="8" fillId="4" borderId="61" xfId="0" applyNumberFormat="1" applyFont="1" applyFill="1" applyBorder="1" applyAlignment="1">
      <alignment horizontal="center" vertical="center"/>
    </xf>
    <xf numFmtId="0" fontId="10" fillId="0" borderId="0" xfId="0" applyFont="1">
      <alignment vertical="center"/>
    </xf>
    <xf numFmtId="0" fontId="9" fillId="0" borderId="0" xfId="0" applyFont="1">
      <alignment vertical="center"/>
    </xf>
    <xf numFmtId="0" fontId="8" fillId="0" borderId="0" xfId="0" applyFont="1">
      <alignment vertical="center"/>
    </xf>
    <xf numFmtId="181" fontId="8" fillId="10" borderId="122" xfId="1" applyNumberFormat="1" applyFont="1" applyFill="1" applyBorder="1" applyAlignment="1">
      <alignment vertical="center" shrinkToFit="1"/>
    </xf>
    <xf numFmtId="181" fontId="8" fillId="10" borderId="123" xfId="1" applyNumberFormat="1" applyFont="1" applyFill="1" applyBorder="1" applyAlignment="1">
      <alignment vertical="center" shrinkToFit="1"/>
    </xf>
    <xf numFmtId="181" fontId="8" fillId="10" borderId="126" xfId="1" applyNumberFormat="1" applyFont="1" applyFill="1" applyBorder="1" applyAlignment="1">
      <alignment vertical="center" shrinkToFit="1"/>
    </xf>
    <xf numFmtId="9" fontId="13" fillId="10" borderId="3" xfId="1" applyNumberFormat="1" applyFont="1" applyFill="1" applyBorder="1" applyAlignment="1">
      <alignment vertical="center" shrinkToFit="1"/>
    </xf>
    <xf numFmtId="9" fontId="13" fillId="10" borderId="4" xfId="1" applyNumberFormat="1" applyFont="1" applyFill="1" applyBorder="1" applyAlignment="1">
      <alignment vertical="center" shrinkToFit="1"/>
    </xf>
    <xf numFmtId="9" fontId="13" fillId="10" borderId="31" xfId="1" applyNumberFormat="1" applyFont="1" applyFill="1" applyBorder="1" applyAlignment="1">
      <alignment vertical="center" shrinkToFit="1"/>
    </xf>
    <xf numFmtId="0" fontId="3" fillId="0" borderId="0" xfId="1" applyFont="1" applyAlignment="1">
      <alignment horizontal="right" vertical="center"/>
    </xf>
    <xf numFmtId="0" fontId="8" fillId="0" borderId="15" xfId="1" applyFont="1" applyBorder="1" applyAlignment="1">
      <alignment horizontal="left" vertical="center" shrinkToFit="1"/>
    </xf>
    <xf numFmtId="0" fontId="8" fillId="0" borderId="15" xfId="1" applyFont="1" applyBorder="1" applyAlignment="1">
      <alignment vertical="center" shrinkToFit="1"/>
    </xf>
    <xf numFmtId="179" fontId="8" fillId="0" borderId="15" xfId="1" applyNumberFormat="1" applyFont="1" applyBorder="1" applyAlignment="1">
      <alignment horizontal="right" vertical="center"/>
    </xf>
    <xf numFmtId="179" fontId="8" fillId="0" borderId="16" xfId="1" applyNumberFormat="1" applyFont="1" applyBorder="1" applyAlignment="1">
      <alignment horizontal="right" vertical="center"/>
    </xf>
    <xf numFmtId="178" fontId="8" fillId="0" borderId="17" xfId="1" applyNumberFormat="1" applyFont="1" applyBorder="1" applyAlignment="1">
      <alignment vertical="center"/>
    </xf>
    <xf numFmtId="178" fontId="8" fillId="0" borderId="32" xfId="1" applyNumberFormat="1" applyFont="1" applyBorder="1" applyAlignment="1">
      <alignment vertical="center"/>
    </xf>
    <xf numFmtId="178" fontId="8" fillId="0" borderId="16" xfId="1" applyNumberFormat="1" applyFont="1" applyBorder="1" applyAlignment="1">
      <alignment vertical="center"/>
    </xf>
    <xf numFmtId="0" fontId="8" fillId="0" borderId="19" xfId="1" applyFont="1" applyBorder="1" applyAlignment="1">
      <alignment horizontal="left" vertical="center" shrinkToFit="1"/>
    </xf>
    <xf numFmtId="0" fontId="8" fillId="0" borderId="19" xfId="1" applyFont="1" applyBorder="1" applyAlignment="1">
      <alignment vertical="center" shrinkToFit="1"/>
    </xf>
    <xf numFmtId="179" fontId="8" fillId="0" borderId="19" xfId="1" applyNumberFormat="1" applyFont="1" applyBorder="1" applyAlignment="1">
      <alignment horizontal="right" vertical="center"/>
    </xf>
    <xf numFmtId="179" fontId="8" fillId="0" borderId="20" xfId="1" applyNumberFormat="1" applyFont="1" applyBorder="1" applyAlignment="1">
      <alignment horizontal="right" vertical="center"/>
    </xf>
    <xf numFmtId="178" fontId="8" fillId="0" borderId="21" xfId="1" applyNumberFormat="1" applyFont="1" applyBorder="1" applyAlignment="1">
      <alignment vertical="center"/>
    </xf>
    <xf numFmtId="178" fontId="8" fillId="0" borderId="34" xfId="1" applyNumberFormat="1" applyFont="1" applyBorder="1" applyAlignment="1">
      <alignment vertical="center"/>
    </xf>
    <xf numFmtId="178" fontId="8" fillId="0" borderId="20" xfId="1" applyNumberFormat="1" applyFont="1" applyBorder="1" applyAlignment="1">
      <alignment vertical="center"/>
    </xf>
    <xf numFmtId="0" fontId="8" fillId="0" borderId="11" xfId="1" applyFont="1" applyBorder="1" applyAlignment="1">
      <alignment horizontal="left" vertical="center" shrinkToFit="1"/>
    </xf>
    <xf numFmtId="0" fontId="8" fillId="0" borderId="11" xfId="1" applyFont="1" applyBorder="1" applyAlignment="1">
      <alignment vertical="center" shrinkToFit="1"/>
    </xf>
    <xf numFmtId="179" fontId="8" fillId="0" borderId="11" xfId="1" applyNumberFormat="1" applyFont="1" applyBorder="1" applyAlignment="1">
      <alignment horizontal="right" vertical="center"/>
    </xf>
    <xf numFmtId="178" fontId="8" fillId="0" borderId="12" xfId="1" applyNumberFormat="1" applyFont="1" applyBorder="1" applyAlignment="1">
      <alignment vertical="center"/>
    </xf>
    <xf numFmtId="178" fontId="8" fillId="0" borderId="13" xfId="1" applyNumberFormat="1" applyFont="1" applyBorder="1" applyAlignment="1">
      <alignment vertical="center"/>
    </xf>
    <xf numFmtId="178" fontId="8" fillId="0" borderId="36" xfId="1" applyNumberFormat="1" applyFont="1" applyBorder="1" applyAlignment="1">
      <alignment vertical="center"/>
    </xf>
    <xf numFmtId="178" fontId="8" fillId="0" borderId="16" xfId="1" applyNumberFormat="1" applyFont="1" applyBorder="1" applyAlignment="1">
      <alignment horizontal="right" vertical="center"/>
    </xf>
    <xf numFmtId="178" fontId="8" fillId="0" borderId="17" xfId="1" applyNumberFormat="1" applyFont="1" applyBorder="1" applyAlignment="1">
      <alignment horizontal="right" vertical="center"/>
    </xf>
    <xf numFmtId="178" fontId="8" fillId="0" borderId="32" xfId="1" applyNumberFormat="1" applyFont="1" applyBorder="1" applyAlignment="1">
      <alignment horizontal="right" vertical="center"/>
    </xf>
    <xf numFmtId="0" fontId="8" fillId="0" borderId="15" xfId="1" applyFont="1" applyBorder="1" applyAlignment="1">
      <alignment horizontal="left" vertical="center"/>
    </xf>
    <xf numFmtId="0" fontId="8" fillId="0" borderId="19" xfId="1" applyFont="1" applyBorder="1" applyAlignment="1">
      <alignment horizontal="left" vertical="center"/>
    </xf>
    <xf numFmtId="0" fontId="8" fillId="0" borderId="19" xfId="1" applyFont="1" applyBorder="1" applyAlignment="1">
      <alignment horizontal="center" vertical="center" shrinkToFit="1"/>
    </xf>
    <xf numFmtId="178" fontId="8" fillId="0" borderId="20" xfId="1" applyNumberFormat="1" applyFont="1" applyBorder="1" applyAlignment="1">
      <alignment horizontal="right" vertical="center"/>
    </xf>
    <xf numFmtId="178" fontId="8" fillId="0" borderId="21" xfId="1" applyNumberFormat="1" applyFont="1" applyBorder="1" applyAlignment="1">
      <alignment horizontal="right" vertical="center"/>
    </xf>
    <xf numFmtId="178" fontId="8" fillId="0" borderId="34" xfId="1" applyNumberFormat="1" applyFont="1" applyBorder="1" applyAlignment="1">
      <alignment horizontal="right" vertical="center"/>
    </xf>
    <xf numFmtId="179" fontId="13" fillId="0" borderId="15" xfId="1" applyNumberFormat="1" applyFont="1" applyBorder="1" applyAlignment="1">
      <alignment horizontal="right" vertical="center"/>
    </xf>
    <xf numFmtId="0" fontId="8" fillId="0" borderId="50" xfId="1" applyFont="1" applyBorder="1" applyAlignment="1">
      <alignment horizontal="left" vertical="center" shrinkToFit="1"/>
    </xf>
    <xf numFmtId="0" fontId="8" fillId="0" borderId="50" xfId="1" applyFont="1" applyBorder="1" applyAlignment="1">
      <alignment vertical="center" shrinkToFit="1"/>
    </xf>
    <xf numFmtId="179" fontId="8" fillId="0" borderId="50" xfId="1" applyNumberFormat="1" applyFont="1" applyBorder="1" applyAlignment="1">
      <alignment horizontal="right" vertical="center"/>
    </xf>
    <xf numFmtId="178" fontId="8" fillId="0" borderId="140" xfId="1" applyNumberFormat="1" applyFont="1" applyBorder="1" applyAlignment="1">
      <alignment vertical="center"/>
    </xf>
    <xf numFmtId="178" fontId="8" fillId="0" borderId="141" xfId="1" applyNumberFormat="1" applyFont="1" applyBorder="1" applyAlignment="1">
      <alignment vertical="center"/>
    </xf>
    <xf numFmtId="178" fontId="8" fillId="0" borderId="142" xfId="1" applyNumberFormat="1" applyFont="1" applyBorder="1" applyAlignment="1">
      <alignment vertical="center"/>
    </xf>
    <xf numFmtId="0" fontId="8" fillId="0" borderId="39" xfId="1" applyFont="1" applyBorder="1" applyAlignment="1">
      <alignment horizontal="left" vertical="center" shrinkToFit="1"/>
    </xf>
    <xf numFmtId="179" fontId="8" fillId="0" borderId="39" xfId="1" applyNumberFormat="1" applyFont="1" applyBorder="1" applyAlignment="1">
      <alignment horizontal="right" vertical="center"/>
    </xf>
    <xf numFmtId="178" fontId="8" fillId="0" borderId="143" xfId="1" applyNumberFormat="1" applyFont="1" applyBorder="1" applyAlignment="1">
      <alignment horizontal="right" vertical="center"/>
    </xf>
    <xf numFmtId="178" fontId="8" fillId="0" borderId="144" xfId="1" applyNumberFormat="1" applyFont="1" applyBorder="1" applyAlignment="1">
      <alignment horizontal="right" vertical="center"/>
    </xf>
    <xf numFmtId="178" fontId="8" fillId="0" borderId="145" xfId="1" applyNumberFormat="1" applyFont="1" applyBorder="1" applyAlignment="1">
      <alignment horizontal="right" vertical="center"/>
    </xf>
    <xf numFmtId="180" fontId="2" fillId="10" borderId="58" xfId="1" applyNumberFormat="1" applyFont="1" applyFill="1" applyBorder="1" applyAlignment="1">
      <alignment horizontal="center" vertical="center"/>
    </xf>
    <xf numFmtId="179" fontId="8" fillId="3" borderId="53" xfId="1" applyNumberFormat="1" applyFont="1" applyFill="1" applyBorder="1" applyAlignment="1">
      <alignment vertical="center"/>
    </xf>
    <xf numFmtId="179" fontId="2" fillId="0" borderId="59" xfId="1" applyNumberFormat="1" applyFont="1" applyFill="1" applyBorder="1" applyAlignment="1">
      <alignment vertical="center"/>
    </xf>
    <xf numFmtId="179" fontId="2" fillId="5" borderId="53" xfId="1" applyNumberFormat="1" applyFont="1" applyFill="1" applyBorder="1" applyAlignment="1">
      <alignment vertical="center"/>
    </xf>
    <xf numFmtId="179" fontId="2" fillId="2" borderId="58" xfId="1" applyNumberFormat="1" applyFont="1" applyFill="1" applyBorder="1" applyAlignment="1">
      <alignment vertical="center"/>
    </xf>
    <xf numFmtId="181" fontId="2" fillId="3" borderId="55" xfId="1" applyNumberFormat="1" applyFont="1" applyFill="1" applyBorder="1" applyAlignment="1">
      <alignment vertical="center"/>
    </xf>
    <xf numFmtId="181" fontId="2" fillId="10" borderId="148" xfId="1" applyNumberFormat="1" applyFont="1" applyFill="1" applyBorder="1" applyAlignment="1">
      <alignment vertical="center"/>
    </xf>
    <xf numFmtId="9" fontId="13" fillId="10" borderId="58" xfId="1" applyNumberFormat="1" applyFont="1" applyFill="1" applyBorder="1" applyAlignment="1">
      <alignment vertical="center"/>
    </xf>
    <xf numFmtId="181" fontId="2" fillId="10" borderId="58" xfId="1" applyNumberFormat="1" applyFont="1" applyFill="1" applyBorder="1" applyAlignment="1">
      <alignment vertical="center"/>
    </xf>
    <xf numFmtId="9" fontId="13" fillId="0" borderId="39" xfId="1" applyNumberFormat="1" applyFont="1" applyFill="1" applyBorder="1" applyAlignment="1">
      <alignment vertical="center" shrinkToFit="1"/>
    </xf>
    <xf numFmtId="9" fontId="13" fillId="0" borderId="143" xfId="1" applyNumberFormat="1" applyFont="1" applyFill="1" applyBorder="1" applyAlignment="1">
      <alignment vertical="center"/>
    </xf>
    <xf numFmtId="9" fontId="13" fillId="0" borderId="144" xfId="1" applyNumberFormat="1" applyFont="1" applyFill="1" applyBorder="1" applyAlignment="1">
      <alignment vertical="center"/>
    </xf>
    <xf numFmtId="9" fontId="13" fillId="0" borderId="145" xfId="1" applyNumberFormat="1" applyFont="1" applyFill="1" applyBorder="1" applyAlignment="1">
      <alignment vertical="center"/>
    </xf>
    <xf numFmtId="9" fontId="14" fillId="0" borderId="147" xfId="1" applyNumberFormat="1" applyFont="1" applyFill="1" applyBorder="1" applyAlignment="1">
      <alignment vertical="center"/>
    </xf>
    <xf numFmtId="9" fontId="13" fillId="0" borderId="19" xfId="1" applyNumberFormat="1" applyFont="1" applyFill="1" applyBorder="1" applyAlignment="1">
      <alignment vertical="center" shrinkToFit="1"/>
    </xf>
    <xf numFmtId="9" fontId="13" fillId="0" borderId="20" xfId="1" applyNumberFormat="1" applyFont="1" applyFill="1" applyBorder="1" applyAlignment="1">
      <alignment vertical="center"/>
    </xf>
    <xf numFmtId="9" fontId="13" fillId="0" borderId="21" xfId="1" applyNumberFormat="1" applyFont="1" applyFill="1" applyBorder="1" applyAlignment="1">
      <alignment vertical="center"/>
    </xf>
    <xf numFmtId="9" fontId="13" fillId="0" borderId="34" xfId="1" applyNumberFormat="1" applyFont="1" applyFill="1" applyBorder="1" applyAlignment="1">
      <alignment vertical="center"/>
    </xf>
    <xf numFmtId="9" fontId="14" fillId="0" borderId="56" xfId="1" applyNumberFormat="1" applyFont="1" applyFill="1" applyBorder="1" applyAlignment="1">
      <alignment vertical="center"/>
    </xf>
    <xf numFmtId="179" fontId="8" fillId="9" borderId="29" xfId="1" applyNumberFormat="1" applyFont="1" applyFill="1" applyBorder="1" applyAlignment="1">
      <alignment vertical="center" shrinkToFit="1"/>
    </xf>
    <xf numFmtId="179" fontId="8" fillId="9" borderId="151" xfId="1" applyNumberFormat="1" applyFont="1" applyFill="1" applyBorder="1" applyAlignment="1">
      <alignment vertical="center"/>
    </xf>
    <xf numFmtId="179" fontId="8" fillId="9" borderId="17" xfId="1" applyNumberFormat="1" applyFont="1" applyFill="1" applyBorder="1" applyAlignment="1">
      <alignment vertical="center"/>
    </xf>
    <xf numFmtId="179" fontId="8" fillId="9" borderId="32" xfId="1" applyNumberFormat="1" applyFont="1" applyFill="1" applyBorder="1" applyAlignment="1">
      <alignment vertical="center"/>
    </xf>
    <xf numFmtId="179" fontId="2" fillId="9" borderId="57" xfId="1" applyNumberFormat="1" applyFont="1" applyFill="1" applyBorder="1" applyAlignment="1">
      <alignment vertical="center"/>
    </xf>
    <xf numFmtId="178" fontId="2" fillId="0" borderId="57" xfId="1" applyNumberFormat="1" applyFont="1" applyFill="1" applyBorder="1" applyAlignment="1">
      <alignment vertical="center"/>
    </xf>
    <xf numFmtId="178" fontId="2" fillId="0" borderId="56" xfId="1" applyNumberFormat="1" applyFont="1" applyFill="1" applyBorder="1" applyAlignment="1">
      <alignment vertical="center"/>
    </xf>
    <xf numFmtId="178" fontId="2" fillId="0" borderId="146" xfId="1" applyNumberFormat="1" applyFont="1" applyFill="1" applyBorder="1" applyAlignment="1">
      <alignment vertical="center"/>
    </xf>
    <xf numFmtId="178" fontId="2" fillId="0" borderId="59" xfId="1" applyNumberFormat="1" applyFont="1" applyFill="1" applyBorder="1" applyAlignment="1">
      <alignment vertical="center"/>
    </xf>
    <xf numFmtId="178" fontId="2" fillId="0" borderId="147" xfId="1" applyNumberFormat="1" applyFont="1" applyFill="1" applyBorder="1" applyAlignment="1">
      <alignment vertical="center"/>
    </xf>
    <xf numFmtId="178" fontId="2" fillId="0" borderId="128" xfId="1" applyNumberFormat="1" applyFont="1" applyFill="1" applyBorder="1" applyAlignment="1">
      <alignment vertical="center"/>
    </xf>
    <xf numFmtId="178" fontId="8" fillId="0" borderId="16" xfId="1" applyNumberFormat="1" applyFont="1" applyFill="1" applyBorder="1" applyAlignment="1">
      <alignment horizontal="right" vertical="center"/>
    </xf>
    <xf numFmtId="178" fontId="8" fillId="0" borderId="17" xfId="1" applyNumberFormat="1" applyFont="1" applyFill="1" applyBorder="1" applyAlignment="1">
      <alignment horizontal="right" vertical="center"/>
    </xf>
    <xf numFmtId="178" fontId="8" fillId="0" borderId="18" xfId="1" applyNumberFormat="1" applyFont="1" applyFill="1" applyBorder="1" applyAlignment="1">
      <alignment horizontal="right" vertical="center"/>
    </xf>
    <xf numFmtId="178" fontId="2" fillId="0" borderId="118" xfId="1" applyNumberFormat="1" applyFont="1" applyFill="1" applyBorder="1" applyAlignment="1">
      <alignment vertical="center"/>
    </xf>
    <xf numFmtId="178" fontId="2" fillId="0" borderId="139" xfId="1" applyNumberFormat="1" applyFont="1" applyFill="1" applyBorder="1" applyAlignment="1">
      <alignment vertical="center"/>
    </xf>
    <xf numFmtId="178" fontId="8" fillId="0" borderId="20" xfId="1" applyNumberFormat="1" applyFont="1" applyFill="1" applyBorder="1" applyAlignment="1">
      <alignment horizontal="right" vertical="center"/>
    </xf>
    <xf numFmtId="178" fontId="8" fillId="0" borderId="21" xfId="1" applyNumberFormat="1" applyFont="1" applyFill="1" applyBorder="1" applyAlignment="1">
      <alignment horizontal="right" vertical="center"/>
    </xf>
    <xf numFmtId="178" fontId="8" fillId="0" borderId="22" xfId="1" applyNumberFormat="1" applyFont="1" applyFill="1" applyBorder="1" applyAlignment="1">
      <alignment horizontal="right" vertical="center"/>
    </xf>
    <xf numFmtId="178" fontId="2" fillId="0" borderId="73" xfId="1" applyNumberFormat="1" applyFont="1" applyFill="1" applyBorder="1" applyAlignment="1">
      <alignment vertical="center"/>
    </xf>
    <xf numFmtId="178" fontId="2" fillId="0" borderId="129" xfId="1" applyNumberFormat="1" applyFont="1" applyFill="1" applyBorder="1" applyAlignment="1">
      <alignment vertical="center"/>
    </xf>
    <xf numFmtId="178" fontId="8" fillId="0" borderId="12" xfId="1" applyNumberFormat="1" applyFont="1" applyFill="1" applyBorder="1" applyAlignment="1">
      <alignment vertical="center"/>
    </xf>
    <xf numFmtId="178" fontId="8" fillId="0" borderId="13" xfId="1" applyNumberFormat="1" applyFont="1" applyFill="1" applyBorder="1" applyAlignment="1">
      <alignment vertical="center"/>
    </xf>
    <xf numFmtId="178" fontId="8" fillId="0" borderId="14" xfId="1" applyNumberFormat="1" applyFont="1" applyFill="1" applyBorder="1" applyAlignment="1">
      <alignment vertical="center"/>
    </xf>
    <xf numFmtId="178" fontId="2" fillId="0" borderId="119" xfId="1" applyNumberFormat="1" applyFont="1" applyFill="1" applyBorder="1" applyAlignment="1">
      <alignment vertical="center"/>
    </xf>
    <xf numFmtId="178" fontId="8" fillId="0" borderId="16" xfId="1" applyNumberFormat="1" applyFont="1" applyFill="1" applyBorder="1" applyAlignment="1">
      <alignment vertical="center"/>
    </xf>
    <xf numFmtId="178" fontId="8" fillId="0" borderId="17" xfId="1" applyNumberFormat="1" applyFont="1" applyFill="1" applyBorder="1" applyAlignment="1">
      <alignment vertical="center"/>
    </xf>
    <xf numFmtId="178" fontId="8" fillId="0" borderId="18" xfId="1" applyNumberFormat="1" applyFont="1" applyFill="1" applyBorder="1" applyAlignment="1">
      <alignment vertical="center"/>
    </xf>
    <xf numFmtId="178" fontId="8" fillId="0" borderId="20" xfId="1" applyNumberFormat="1" applyFont="1" applyFill="1" applyBorder="1" applyAlignment="1">
      <alignment vertical="center"/>
    </xf>
    <xf numFmtId="178" fontId="8" fillId="0" borderId="21" xfId="1" applyNumberFormat="1" applyFont="1" applyFill="1" applyBorder="1" applyAlignment="1">
      <alignment vertical="center"/>
    </xf>
    <xf numFmtId="178" fontId="8" fillId="0" borderId="22" xfId="1" applyNumberFormat="1" applyFont="1" applyFill="1" applyBorder="1" applyAlignment="1">
      <alignment vertical="center"/>
    </xf>
    <xf numFmtId="178" fontId="2" fillId="0" borderId="131" xfId="1" applyNumberFormat="1" applyFont="1" applyFill="1" applyBorder="1" applyAlignment="1">
      <alignment vertical="center"/>
    </xf>
    <xf numFmtId="178" fontId="8" fillId="0" borderId="44" xfId="1" applyNumberFormat="1" applyFont="1" applyFill="1" applyBorder="1" applyAlignment="1">
      <alignment vertical="center"/>
    </xf>
    <xf numFmtId="178" fontId="8" fillId="0" borderId="121" xfId="1" applyNumberFormat="1" applyFont="1" applyFill="1" applyBorder="1" applyAlignment="1">
      <alignment vertical="center"/>
    </xf>
    <xf numFmtId="178" fontId="8" fillId="0" borderId="45" xfId="1" applyNumberFormat="1" applyFont="1" applyFill="1" applyBorder="1" applyAlignment="1">
      <alignment vertical="center"/>
    </xf>
    <xf numFmtId="178" fontId="2" fillId="0" borderId="135" xfId="1" applyNumberFormat="1" applyFont="1" applyFill="1" applyBorder="1" applyAlignment="1">
      <alignment vertical="center"/>
    </xf>
    <xf numFmtId="0" fontId="8" fillId="12" borderId="60" xfId="0" applyFont="1" applyFill="1" applyBorder="1" applyAlignment="1">
      <alignment vertical="center"/>
    </xf>
    <xf numFmtId="0" fontId="8" fillId="12" borderId="40" xfId="0" applyFont="1" applyFill="1" applyBorder="1" applyAlignment="1">
      <alignment vertical="center"/>
    </xf>
    <xf numFmtId="0" fontId="8" fillId="12" borderId="61" xfId="0" applyFont="1" applyFill="1" applyBorder="1" applyAlignment="1">
      <alignment horizontal="center" vertical="center"/>
    </xf>
    <xf numFmtId="176" fontId="8" fillId="12" borderId="61" xfId="0" applyNumberFormat="1" applyFont="1" applyFill="1" applyBorder="1" applyAlignment="1">
      <alignment horizontal="center" vertical="center"/>
    </xf>
    <xf numFmtId="177" fontId="8" fillId="12" borderId="62" xfId="0" applyNumberFormat="1" applyFont="1" applyFill="1" applyBorder="1" applyAlignment="1">
      <alignment horizontal="center" vertical="center"/>
    </xf>
    <xf numFmtId="178" fontId="2" fillId="12" borderId="66" xfId="0" applyNumberFormat="1" applyFont="1" applyFill="1" applyBorder="1" applyAlignment="1">
      <alignment horizontal="center" vertical="center"/>
    </xf>
    <xf numFmtId="178" fontId="8" fillId="12" borderId="40" xfId="0" applyNumberFormat="1" applyFont="1" applyFill="1" applyBorder="1" applyAlignment="1">
      <alignment horizontal="center" vertical="center"/>
    </xf>
    <xf numFmtId="178" fontId="8" fillId="12" borderId="62" xfId="0" applyNumberFormat="1" applyFont="1" applyFill="1" applyBorder="1" applyAlignment="1">
      <alignment horizontal="center" vertical="center" shrinkToFit="1"/>
    </xf>
    <xf numFmtId="178" fontId="8" fillId="12" borderId="63" xfId="0" applyNumberFormat="1" applyFont="1" applyFill="1" applyBorder="1" applyAlignment="1">
      <alignment horizontal="center" vertical="center"/>
    </xf>
    <xf numFmtId="178" fontId="2" fillId="12" borderId="40" xfId="0" applyNumberFormat="1" applyFont="1" applyFill="1" applyBorder="1" applyAlignment="1">
      <alignment horizontal="center" vertical="center"/>
    </xf>
    <xf numFmtId="178" fontId="2" fillId="12" borderId="41" xfId="0" applyNumberFormat="1" applyFont="1" applyFill="1" applyBorder="1" applyAlignment="1">
      <alignment horizontal="center" vertical="center"/>
    </xf>
    <xf numFmtId="0" fontId="8" fillId="0" borderId="67" xfId="0" applyFont="1" applyBorder="1" applyAlignment="1">
      <alignment horizontal="center" vertical="center"/>
    </xf>
    <xf numFmtId="0" fontId="8" fillId="0" borderId="9" xfId="0" applyFont="1" applyBorder="1" applyAlignment="1">
      <alignment horizontal="right" vertical="center"/>
    </xf>
    <xf numFmtId="176" fontId="8" fillId="0" borderId="9" xfId="0" applyNumberFormat="1" applyFont="1" applyBorder="1" applyAlignment="1">
      <alignment vertical="center"/>
    </xf>
    <xf numFmtId="177" fontId="8" fillId="0" borderId="28" xfId="0" applyNumberFormat="1" applyFont="1" applyBorder="1" applyAlignment="1">
      <alignment vertical="center"/>
    </xf>
    <xf numFmtId="178" fontId="7" fillId="0" borderId="68" xfId="0" applyNumberFormat="1" applyFont="1" applyBorder="1" applyAlignment="1">
      <alignment vertical="center"/>
    </xf>
    <xf numFmtId="178" fontId="8" fillId="0" borderId="69" xfId="0" applyNumberFormat="1" applyFont="1" applyBorder="1" applyAlignment="1">
      <alignment vertical="center"/>
    </xf>
    <xf numFmtId="178" fontId="8" fillId="0" borderId="28" xfId="0" applyNumberFormat="1" applyFont="1" applyBorder="1" applyAlignment="1">
      <alignment vertical="center" shrinkToFit="1"/>
    </xf>
    <xf numFmtId="178" fontId="8" fillId="0" borderId="70" xfId="0" applyNumberFormat="1" applyFont="1" applyBorder="1" applyAlignment="1">
      <alignment vertical="center"/>
    </xf>
    <xf numFmtId="178" fontId="2" fillId="0" borderId="69" xfId="0" applyNumberFormat="1" applyFont="1" applyBorder="1" applyAlignment="1">
      <alignment vertical="center"/>
    </xf>
    <xf numFmtId="178" fontId="2" fillId="0" borderId="10" xfId="0" applyNumberFormat="1" applyFont="1" applyBorder="1" applyAlignment="1">
      <alignment vertical="center"/>
    </xf>
    <xf numFmtId="0" fontId="8" fillId="0" borderId="71" xfId="0" applyFont="1" applyBorder="1" applyAlignment="1">
      <alignment horizontal="center" vertical="center"/>
    </xf>
    <xf numFmtId="0" fontId="8" fillId="0" borderId="19" xfId="0" applyFont="1" applyBorder="1" applyAlignment="1">
      <alignment horizontal="right" vertical="center"/>
    </xf>
    <xf numFmtId="176" fontId="8" fillId="0" borderId="19" xfId="0" applyNumberFormat="1" applyFont="1" applyBorder="1" applyAlignment="1">
      <alignment vertical="center"/>
    </xf>
    <xf numFmtId="177" fontId="8" fillId="0" borderId="33" xfId="0" applyNumberFormat="1" applyFont="1" applyBorder="1" applyAlignment="1">
      <alignment vertical="center"/>
    </xf>
    <xf numFmtId="178" fontId="7" fillId="0" borderId="72" xfId="0" applyNumberFormat="1" applyFont="1" applyBorder="1" applyAlignment="1">
      <alignment vertical="center"/>
    </xf>
    <xf numFmtId="178" fontId="8" fillId="0" borderId="73" xfId="0" applyNumberFormat="1" applyFont="1" applyBorder="1" applyAlignment="1">
      <alignment vertical="center"/>
    </xf>
    <xf numFmtId="178" fontId="8" fillId="0" borderId="33" xfId="0" applyNumberFormat="1" applyFont="1" applyBorder="1" applyAlignment="1">
      <alignment vertical="center" shrinkToFit="1"/>
    </xf>
    <xf numFmtId="178" fontId="8" fillId="0" borderId="74" xfId="0" applyNumberFormat="1" applyFont="1" applyBorder="1" applyAlignment="1">
      <alignment vertical="center"/>
    </xf>
    <xf numFmtId="178" fontId="2" fillId="0" borderId="73" xfId="0" applyNumberFormat="1" applyFont="1" applyBorder="1" applyAlignment="1">
      <alignment vertical="center"/>
    </xf>
    <xf numFmtId="178" fontId="2" fillId="0" borderId="23" xfId="0" applyNumberFormat="1" applyFont="1" applyBorder="1" applyAlignment="1">
      <alignment vertical="center"/>
    </xf>
    <xf numFmtId="0" fontId="8" fillId="0" borderId="77" xfId="0" applyFont="1" applyBorder="1" applyAlignment="1">
      <alignment horizontal="center" vertical="center"/>
    </xf>
    <xf numFmtId="0" fontId="8" fillId="0" borderId="50" xfId="0" applyFont="1" applyBorder="1" applyAlignment="1">
      <alignment horizontal="right" vertical="center"/>
    </xf>
    <xf numFmtId="176" fontId="8" fillId="0" borderId="50" xfId="0" applyNumberFormat="1" applyFont="1" applyBorder="1" applyAlignment="1">
      <alignment vertical="center"/>
    </xf>
    <xf numFmtId="177" fontId="8" fillId="0" borderId="51" xfId="0" applyNumberFormat="1" applyFont="1" applyBorder="1" applyAlignment="1">
      <alignment vertical="center"/>
    </xf>
    <xf numFmtId="178" fontId="7" fillId="0" borderId="75" xfId="0" applyNumberFormat="1" applyFont="1" applyBorder="1" applyAlignment="1">
      <alignment vertical="center"/>
    </xf>
    <xf numFmtId="178" fontId="8" fillId="0" borderId="78" xfId="0" applyNumberFormat="1" applyFont="1" applyBorder="1" applyAlignment="1">
      <alignment vertical="center"/>
    </xf>
    <xf numFmtId="178" fontId="8" fillId="0" borderId="51" xfId="0" applyNumberFormat="1" applyFont="1" applyBorder="1" applyAlignment="1">
      <alignment vertical="center" shrinkToFit="1"/>
    </xf>
    <xf numFmtId="178" fontId="8" fillId="0" borderId="79" xfId="0" applyNumberFormat="1" applyFont="1" applyBorder="1" applyAlignment="1">
      <alignment vertical="center"/>
    </xf>
    <xf numFmtId="178" fontId="2" fillId="0" borderId="78" xfId="0" applyNumberFormat="1" applyFont="1" applyBorder="1" applyAlignment="1">
      <alignment vertical="center"/>
    </xf>
    <xf numFmtId="178" fontId="2" fillId="0" borderId="76" xfId="0" applyNumberFormat="1" applyFont="1" applyBorder="1" applyAlignment="1">
      <alignment vertical="center"/>
    </xf>
    <xf numFmtId="177" fontId="8" fillId="3" borderId="108" xfId="0" applyNumberFormat="1" applyFont="1" applyFill="1" applyBorder="1" applyAlignment="1">
      <alignment vertical="center"/>
    </xf>
    <xf numFmtId="178" fontId="2" fillId="3" borderId="25" xfId="0" applyNumberFormat="1" applyFont="1" applyFill="1" applyBorder="1" applyAlignment="1">
      <alignment vertical="center"/>
    </xf>
    <xf numFmtId="178" fontId="8" fillId="3" borderId="108" xfId="0" applyNumberFormat="1" applyFont="1" applyFill="1" applyBorder="1" applyAlignment="1">
      <alignment vertical="center"/>
    </xf>
    <xf numFmtId="178" fontId="8" fillId="3" borderId="109" xfId="0" applyNumberFormat="1" applyFont="1" applyFill="1" applyBorder="1" applyAlignment="1">
      <alignment vertical="center" shrinkToFit="1"/>
    </xf>
    <xf numFmtId="178" fontId="17" fillId="3" borderId="110" xfId="0" applyNumberFormat="1" applyFont="1" applyFill="1" applyBorder="1" applyAlignment="1">
      <alignment vertical="center"/>
    </xf>
    <xf numFmtId="178" fontId="7" fillId="3" borderId="111" xfId="0" applyNumberFormat="1" applyFont="1" applyFill="1" applyBorder="1" applyAlignment="1">
      <alignment vertical="center"/>
    </xf>
    <xf numFmtId="178" fontId="7" fillId="3" borderId="114" xfId="0" applyNumberFormat="1" applyFont="1" applyFill="1" applyBorder="1" applyAlignment="1">
      <alignment vertical="center"/>
    </xf>
    <xf numFmtId="0" fontId="8" fillId="4" borderId="104" xfId="0" applyFont="1" applyFill="1" applyBorder="1" applyAlignment="1">
      <alignment horizontal="center" vertical="center"/>
    </xf>
    <xf numFmtId="0" fontId="8" fillId="4" borderId="61" xfId="0" applyFont="1" applyFill="1" applyBorder="1" applyAlignment="1">
      <alignment horizontal="center" vertical="center"/>
    </xf>
    <xf numFmtId="177" fontId="8" fillId="4" borderId="61" xfId="0" applyNumberFormat="1" applyFont="1" applyFill="1" applyBorder="1" applyAlignment="1">
      <alignment horizontal="center" vertical="center"/>
    </xf>
    <xf numFmtId="178" fontId="8" fillId="4" borderId="61" xfId="0" applyNumberFormat="1" applyFont="1" applyFill="1" applyBorder="1" applyAlignment="1">
      <alignment horizontal="center" vertical="center" shrinkToFit="1"/>
    </xf>
    <xf numFmtId="178" fontId="17" fillId="4" borderId="61" xfId="0" applyNumberFormat="1" applyFont="1" applyFill="1" applyBorder="1" applyAlignment="1">
      <alignment horizontal="center" vertical="center"/>
    </xf>
    <xf numFmtId="178" fontId="2" fillId="4" borderId="61" xfId="0" applyNumberFormat="1" applyFont="1" applyFill="1" applyBorder="1" applyAlignment="1">
      <alignment horizontal="center" vertical="center"/>
    </xf>
    <xf numFmtId="178" fontId="7" fillId="4" borderId="115" xfId="0" applyNumberFormat="1" applyFont="1" applyFill="1" applyBorder="1" applyAlignment="1">
      <alignment horizontal="center" vertical="center"/>
    </xf>
    <xf numFmtId="0" fontId="8" fillId="9" borderId="112" xfId="0" applyFont="1" applyFill="1" applyBorder="1" applyAlignment="1">
      <alignment vertical="center"/>
    </xf>
    <xf numFmtId="0" fontId="8" fillId="9" borderId="2" xfId="0" applyFont="1" applyFill="1" applyBorder="1" applyAlignment="1">
      <alignment horizontal="right" vertical="center"/>
    </xf>
    <xf numFmtId="176" fontId="8" fillId="9" borderId="2" xfId="0" applyNumberFormat="1" applyFont="1" applyFill="1" applyBorder="1" applyAlignment="1">
      <alignment horizontal="right" vertical="center"/>
    </xf>
    <xf numFmtId="177" fontId="8" fillId="9" borderId="2" xfId="0" applyNumberFormat="1" applyFont="1" applyFill="1" applyBorder="1" applyAlignment="1">
      <alignment horizontal="right" vertical="center"/>
    </xf>
    <xf numFmtId="178" fontId="8" fillId="9" borderId="25" xfId="0" applyNumberFormat="1" applyFont="1" applyFill="1" applyBorder="1" applyAlignment="1">
      <alignment horizontal="right" vertical="center"/>
    </xf>
    <xf numFmtId="178" fontId="8" fillId="9" borderId="2" xfId="0" applyNumberFormat="1" applyFont="1" applyFill="1" applyBorder="1" applyAlignment="1">
      <alignment horizontal="right" vertical="center"/>
    </xf>
    <xf numFmtId="178" fontId="8" fillId="9" borderId="25" xfId="0" applyNumberFormat="1" applyFont="1" applyFill="1" applyBorder="1" applyAlignment="1">
      <alignment horizontal="right" vertical="center" shrinkToFit="1"/>
    </xf>
    <xf numFmtId="178" fontId="8" fillId="9" borderId="113" xfId="0" applyNumberFormat="1" applyFont="1" applyFill="1" applyBorder="1" applyAlignment="1">
      <alignment horizontal="right" vertical="center"/>
    </xf>
    <xf numFmtId="178" fontId="7" fillId="9" borderId="112" xfId="0" applyNumberFormat="1" applyFont="1" applyFill="1" applyBorder="1" applyAlignment="1">
      <alignment horizontal="right" vertical="center"/>
    </xf>
    <xf numFmtId="178" fontId="2" fillId="9" borderId="91" xfId="0" applyNumberFormat="1" applyFont="1" applyFill="1" applyBorder="1" applyAlignment="1">
      <alignment vertical="center"/>
    </xf>
    <xf numFmtId="0" fontId="8" fillId="7" borderId="104" xfId="0" applyFont="1" applyFill="1" applyBorder="1" applyAlignment="1">
      <alignment vertical="center"/>
    </xf>
    <xf numFmtId="0" fontId="8" fillId="7" borderId="61" xfId="0" applyFont="1" applyFill="1" applyBorder="1" applyAlignment="1">
      <alignment horizontal="center" vertical="center" shrinkToFit="1"/>
    </xf>
    <xf numFmtId="176" fontId="8" fillId="7" borderId="61" xfId="0" applyNumberFormat="1" applyFont="1" applyFill="1" applyBorder="1" applyAlignment="1">
      <alignment horizontal="center" vertical="center"/>
    </xf>
    <xf numFmtId="177" fontId="8" fillId="7" borderId="61" xfId="0" applyNumberFormat="1" applyFont="1" applyFill="1" applyBorder="1" applyAlignment="1">
      <alignment horizontal="center" vertical="center"/>
    </xf>
    <xf numFmtId="178" fontId="8" fillId="7" borderId="62" xfId="0" applyNumberFormat="1" applyFont="1" applyFill="1" applyBorder="1" applyAlignment="1">
      <alignment horizontal="center" vertical="center"/>
    </xf>
    <xf numFmtId="178" fontId="8" fillId="7" borderId="61" xfId="0" applyNumberFormat="1" applyFont="1" applyFill="1" applyBorder="1" applyAlignment="1">
      <alignment horizontal="center" vertical="center"/>
    </xf>
    <xf numFmtId="178" fontId="8" fillId="7" borderId="62" xfId="0" applyNumberFormat="1" applyFont="1" applyFill="1" applyBorder="1" applyAlignment="1">
      <alignment horizontal="center" vertical="center" shrinkToFit="1"/>
    </xf>
    <xf numFmtId="178" fontId="8" fillId="7" borderId="63" xfId="0" applyNumberFormat="1" applyFont="1" applyFill="1" applyBorder="1" applyAlignment="1">
      <alignment horizontal="center" vertical="center"/>
    </xf>
    <xf numFmtId="178" fontId="2" fillId="7" borderId="40" xfId="0" applyNumberFormat="1" applyFont="1" applyFill="1" applyBorder="1" applyAlignment="1">
      <alignment horizontal="center" vertical="center"/>
    </xf>
    <xf numFmtId="178" fontId="2" fillId="7" borderId="105" xfId="0" applyNumberFormat="1" applyFont="1" applyFill="1" applyBorder="1" applyAlignment="1">
      <alignment vertical="center"/>
    </xf>
    <xf numFmtId="0" fontId="8" fillId="0" borderId="99" xfId="0" applyFont="1" applyBorder="1" applyAlignment="1">
      <alignment horizontal="center" vertical="center"/>
    </xf>
    <xf numFmtId="0" fontId="8" fillId="0" borderId="39" xfId="0" applyFont="1" applyBorder="1" applyAlignment="1">
      <alignment vertical="center"/>
    </xf>
    <xf numFmtId="176" fontId="8" fillId="0" borderId="39" xfId="0" applyNumberFormat="1" applyFont="1" applyBorder="1" applyAlignment="1">
      <alignment vertical="center"/>
    </xf>
    <xf numFmtId="177" fontId="8" fillId="0" borderId="39" xfId="0" applyNumberFormat="1" applyFont="1" applyBorder="1" applyAlignment="1">
      <alignment vertical="center"/>
    </xf>
    <xf numFmtId="178" fontId="8" fillId="0" borderId="100" xfId="0" applyNumberFormat="1" applyFont="1" applyBorder="1" applyAlignment="1">
      <alignment vertical="center"/>
    </xf>
    <xf numFmtId="178" fontId="8" fillId="0" borderId="39" xfId="0" applyNumberFormat="1" applyFont="1" applyBorder="1" applyAlignment="1">
      <alignment vertical="center"/>
    </xf>
    <xf numFmtId="178" fontId="8" fillId="0" borderId="100" xfId="0" applyNumberFormat="1" applyFont="1" applyBorder="1" applyAlignment="1">
      <alignment vertical="center" shrinkToFit="1"/>
    </xf>
    <xf numFmtId="178" fontId="8" fillId="0" borderId="101" xfId="0" applyNumberFormat="1" applyFont="1" applyBorder="1" applyAlignment="1">
      <alignment vertical="center"/>
    </xf>
    <xf numFmtId="178" fontId="8" fillId="0" borderId="102" xfId="0" applyNumberFormat="1" applyFont="1" applyBorder="1" applyAlignment="1">
      <alignment vertical="center"/>
    </xf>
    <xf numFmtId="178" fontId="8" fillId="0" borderId="103" xfId="0" applyNumberFormat="1" applyFont="1" applyBorder="1" applyAlignment="1">
      <alignment vertical="center"/>
    </xf>
    <xf numFmtId="0" fontId="8" fillId="0" borderId="19" xfId="0" applyFont="1" applyBorder="1" applyAlignment="1">
      <alignment vertical="center"/>
    </xf>
    <xf numFmtId="177" fontId="8" fillId="0" borderId="19" xfId="0" applyNumberFormat="1" applyFont="1" applyBorder="1" applyAlignment="1">
      <alignment vertical="center"/>
    </xf>
    <xf numFmtId="178" fontId="8" fillId="0" borderId="33" xfId="0" applyNumberFormat="1" applyFont="1" applyBorder="1" applyAlignment="1">
      <alignment vertical="center"/>
    </xf>
    <xf numFmtId="178" fontId="8" fillId="0" borderId="19" xfId="0" applyNumberFormat="1" applyFont="1" applyBorder="1" applyAlignment="1">
      <alignment vertical="center"/>
    </xf>
    <xf numFmtId="178" fontId="8" fillId="0" borderId="92" xfId="0" applyNumberFormat="1" applyFont="1" applyBorder="1" applyAlignment="1">
      <alignment vertical="center"/>
    </xf>
    <xf numFmtId="0" fontId="8" fillId="0" borderId="50" xfId="0" applyFont="1" applyBorder="1" applyAlignment="1">
      <alignment vertical="center"/>
    </xf>
    <xf numFmtId="177" fontId="8" fillId="0" borderId="50" xfId="0" applyNumberFormat="1" applyFont="1" applyBorder="1" applyAlignment="1">
      <alignment vertical="center"/>
    </xf>
    <xf numFmtId="178" fontId="8" fillId="0" borderId="51" xfId="0" applyNumberFormat="1" applyFont="1" applyBorder="1" applyAlignment="1">
      <alignment vertical="center"/>
    </xf>
    <xf numFmtId="178" fontId="8" fillId="0" borderId="50" xfId="0" applyNumberFormat="1" applyFont="1" applyBorder="1" applyAlignment="1">
      <alignment vertical="center"/>
    </xf>
    <xf numFmtId="178" fontId="8" fillId="0" borderId="93" xfId="0" applyNumberFormat="1" applyFont="1" applyBorder="1" applyAlignment="1">
      <alignment vertical="center"/>
    </xf>
    <xf numFmtId="0" fontId="8" fillId="0" borderId="90" xfId="0" applyFont="1" applyBorder="1" applyAlignment="1">
      <alignment horizontal="center" vertical="center"/>
    </xf>
    <xf numFmtId="0" fontId="8" fillId="0" borderId="87" xfId="0" applyFont="1" applyBorder="1" applyAlignment="1">
      <alignment vertical="center"/>
    </xf>
    <xf numFmtId="176" fontId="8" fillId="0" borderId="87" xfId="0" applyNumberFormat="1" applyFont="1" applyBorder="1" applyAlignment="1">
      <alignment vertical="center"/>
    </xf>
    <xf numFmtId="177" fontId="8" fillId="0" borderId="87" xfId="0" applyNumberFormat="1" applyFont="1" applyBorder="1" applyAlignment="1">
      <alignment vertical="center"/>
    </xf>
    <xf numFmtId="178" fontId="8" fillId="0" borderId="88" xfId="0" applyNumberFormat="1" applyFont="1" applyBorder="1" applyAlignment="1">
      <alignment vertical="center"/>
    </xf>
    <xf numFmtId="178" fontId="8" fillId="0" borderId="87" xfId="0" applyNumberFormat="1" applyFont="1" applyBorder="1" applyAlignment="1">
      <alignment vertical="center"/>
    </xf>
    <xf numFmtId="178" fontId="8" fillId="0" borderId="88" xfId="0" applyNumberFormat="1" applyFont="1" applyBorder="1" applyAlignment="1">
      <alignment vertical="center" shrinkToFit="1"/>
    </xf>
    <xf numFmtId="178" fontId="8" fillId="0" borderId="89" xfId="0" applyNumberFormat="1" applyFont="1" applyBorder="1" applyAlignment="1">
      <alignment vertical="center"/>
    </xf>
    <xf numFmtId="178" fontId="8" fillId="0" borderId="94" xfId="0" applyNumberFormat="1" applyFont="1" applyBorder="1" applyAlignment="1">
      <alignment vertical="center"/>
    </xf>
    <xf numFmtId="177" fontId="8" fillId="5" borderId="82" xfId="0" applyNumberFormat="1" applyFont="1" applyFill="1" applyBorder="1" applyAlignment="1">
      <alignment vertical="center"/>
    </xf>
    <xf numFmtId="178" fontId="8" fillId="5" borderId="83" xfId="0" applyNumberFormat="1" applyFont="1" applyFill="1" applyBorder="1" applyAlignment="1">
      <alignment vertical="center"/>
    </xf>
    <xf numFmtId="178" fontId="8" fillId="5" borderId="82" xfId="0" applyNumberFormat="1" applyFont="1" applyFill="1" applyBorder="1" applyAlignment="1">
      <alignment vertical="center"/>
    </xf>
    <xf numFmtId="178" fontId="8" fillId="5" borderId="83" xfId="0" applyNumberFormat="1" applyFont="1" applyFill="1" applyBorder="1" applyAlignment="1">
      <alignment vertical="center" shrinkToFit="1"/>
    </xf>
    <xf numFmtId="178" fontId="8" fillId="5" borderId="84" xfId="0" applyNumberFormat="1" applyFont="1" applyFill="1" applyBorder="1" applyAlignment="1">
      <alignment vertical="center"/>
    </xf>
    <xf numFmtId="178" fontId="7" fillId="5" borderId="81" xfId="0" applyNumberFormat="1" applyFont="1" applyFill="1" applyBorder="1" applyAlignment="1">
      <alignment vertical="center"/>
    </xf>
    <xf numFmtId="178" fontId="2" fillId="5" borderId="95" xfId="0" applyNumberFormat="1" applyFont="1" applyFill="1" applyBorder="1" applyAlignment="1">
      <alignment vertical="center"/>
    </xf>
    <xf numFmtId="0" fontId="8" fillId="6" borderId="138" xfId="0" applyFont="1" applyFill="1" applyBorder="1" applyAlignment="1">
      <alignment horizontal="center" vertical="center"/>
    </xf>
    <xf numFmtId="38" fontId="7" fillId="0" borderId="138" xfId="3" applyFont="1" applyBorder="1" applyAlignment="1">
      <alignment horizontal="right" vertical="center"/>
    </xf>
    <xf numFmtId="0" fontId="8" fillId="3" borderId="106"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107" xfId="0" applyFont="1" applyFill="1" applyBorder="1" applyAlignment="1">
      <alignment horizontal="center" vertical="center"/>
    </xf>
    <xf numFmtId="0" fontId="12" fillId="8" borderId="0" xfId="0" applyFont="1" applyFill="1" applyAlignment="1">
      <alignment horizontal="center" vertical="center"/>
    </xf>
    <xf numFmtId="0" fontId="8" fillId="7" borderId="96" xfId="0" applyFont="1" applyFill="1" applyBorder="1" applyAlignment="1">
      <alignment horizontal="center" vertical="center" textRotation="255" shrinkToFit="1"/>
    </xf>
    <xf numFmtId="0" fontId="8" fillId="7" borderId="97" xfId="0" applyFont="1" applyFill="1" applyBorder="1" applyAlignment="1">
      <alignment horizontal="center" vertical="center" textRotation="255" shrinkToFit="1"/>
    </xf>
    <xf numFmtId="0" fontId="8" fillId="7" borderId="98" xfId="0" applyFont="1" applyFill="1" applyBorder="1" applyAlignment="1">
      <alignment horizontal="center" vertical="center" textRotation="255" shrinkToFit="1"/>
    </xf>
    <xf numFmtId="0" fontId="8" fillId="5" borderId="85"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81" xfId="0" applyFont="1" applyFill="1" applyBorder="1" applyAlignment="1">
      <alignment horizontal="center" vertical="center"/>
    </xf>
    <xf numFmtId="0" fontId="8" fillId="12" borderId="64" xfId="0" applyFont="1" applyFill="1" applyBorder="1" applyAlignment="1">
      <alignment horizontal="center" vertical="center" textRotation="255"/>
    </xf>
    <xf numFmtId="0" fontId="8" fillId="12" borderId="65" xfId="0" applyFont="1" applyFill="1" applyBorder="1" applyAlignment="1">
      <alignment horizontal="center" vertical="center" textRotation="255"/>
    </xf>
    <xf numFmtId="0" fontId="8" fillId="4" borderId="80" xfId="0" applyFont="1" applyFill="1" applyBorder="1" applyAlignment="1">
      <alignment horizontal="center" vertical="center" textRotation="255" shrinkToFit="1"/>
    </xf>
    <xf numFmtId="0" fontId="8" fillId="4" borderId="65" xfId="0" applyFont="1" applyFill="1" applyBorder="1" applyAlignment="1">
      <alignment horizontal="center" vertical="center" textRotation="255" shrinkToFit="1"/>
    </xf>
    <xf numFmtId="0" fontId="8" fillId="6" borderId="61" xfId="0" applyFont="1" applyFill="1" applyBorder="1" applyAlignment="1">
      <alignment horizontal="center" vertical="center"/>
    </xf>
    <xf numFmtId="38" fontId="8" fillId="0" borderId="61" xfId="3" applyFont="1" applyBorder="1" applyAlignment="1">
      <alignment horizontal="center" vertical="center"/>
    </xf>
    <xf numFmtId="0" fontId="8" fillId="6" borderId="104" xfId="0" applyFont="1" applyFill="1" applyBorder="1" applyAlignment="1">
      <alignment horizontal="center" vertical="center"/>
    </xf>
    <xf numFmtId="38" fontId="8" fillId="0" borderId="104" xfId="3" applyFont="1" applyBorder="1" applyAlignment="1">
      <alignment horizontal="right" vertical="center"/>
    </xf>
    <xf numFmtId="38" fontId="8" fillId="0" borderId="61" xfId="3" applyFont="1" applyBorder="1" applyAlignment="1">
      <alignment horizontal="right" vertical="center"/>
    </xf>
    <xf numFmtId="40" fontId="8" fillId="0" borderId="61" xfId="3" applyNumberFormat="1" applyFont="1" applyBorder="1" applyAlignment="1">
      <alignment horizontal="right" vertical="center"/>
    </xf>
    <xf numFmtId="0" fontId="2" fillId="10" borderId="54" xfId="1" applyFont="1" applyFill="1" applyBorder="1" applyAlignment="1">
      <alignment horizontal="center" vertical="center"/>
    </xf>
    <xf numFmtId="0" fontId="2" fillId="10" borderId="26" xfId="1" applyFont="1" applyFill="1" applyBorder="1" applyAlignment="1">
      <alignment horizontal="center" vertical="center"/>
    </xf>
    <xf numFmtId="0" fontId="2" fillId="10" borderId="24" xfId="1" applyFont="1" applyFill="1" applyBorder="1" applyAlignment="1">
      <alignment horizontal="center" vertical="center"/>
    </xf>
    <xf numFmtId="0" fontId="2" fillId="10" borderId="116" xfId="1" applyFont="1" applyFill="1" applyBorder="1" applyAlignment="1">
      <alignment horizontal="center" vertical="center"/>
    </xf>
    <xf numFmtId="180" fontId="2" fillId="10" borderId="38" xfId="1" applyNumberFormat="1" applyFont="1" applyFill="1" applyBorder="1" applyAlignment="1">
      <alignment horizontal="center" vertical="center"/>
    </xf>
    <xf numFmtId="180" fontId="2" fillId="10" borderId="2" xfId="1" applyNumberFormat="1" applyFont="1" applyFill="1" applyBorder="1" applyAlignment="1">
      <alignment horizontal="center" vertical="center"/>
    </xf>
    <xf numFmtId="180" fontId="2" fillId="10" borderId="37" xfId="1" applyNumberFormat="1" applyFont="1" applyFill="1" applyBorder="1" applyAlignment="1">
      <alignment horizontal="center" vertical="center"/>
    </xf>
    <xf numFmtId="179" fontId="2" fillId="10" borderId="1" xfId="1" applyNumberFormat="1" applyFont="1" applyFill="1" applyBorder="1" applyAlignment="1">
      <alignment horizontal="center" vertical="center"/>
    </xf>
    <xf numFmtId="0" fontId="2" fillId="10" borderId="1" xfId="1" applyFont="1" applyFill="1" applyBorder="1" applyAlignment="1">
      <alignment horizontal="center" vertical="center"/>
    </xf>
    <xf numFmtId="180" fontId="2" fillId="10" borderId="42" xfId="1" applyNumberFormat="1" applyFont="1" applyFill="1" applyBorder="1" applyAlignment="1">
      <alignment horizontal="center" vertical="center"/>
    </xf>
    <xf numFmtId="180" fontId="2" fillId="10" borderId="117" xfId="1" applyNumberFormat="1" applyFont="1" applyFill="1" applyBorder="1" applyAlignment="1">
      <alignment horizontal="center" vertical="center"/>
    </xf>
    <xf numFmtId="0" fontId="8" fillId="10" borderId="38" xfId="1" applyFont="1" applyFill="1" applyBorder="1" applyAlignment="1">
      <alignment horizontal="center" vertical="center" textRotation="255"/>
    </xf>
    <xf numFmtId="0" fontId="8" fillId="10" borderId="2" xfId="1" applyFont="1" applyFill="1" applyBorder="1" applyAlignment="1">
      <alignment horizontal="center" vertical="center" textRotation="255"/>
    </xf>
    <xf numFmtId="0" fontId="8" fillId="10" borderId="37" xfId="1" applyFont="1" applyFill="1" applyBorder="1" applyAlignment="1">
      <alignment horizontal="center" vertical="center" textRotation="255"/>
    </xf>
    <xf numFmtId="0" fontId="2" fillId="2" borderId="1" xfId="1" applyFont="1" applyFill="1" applyBorder="1" applyAlignment="1">
      <alignment horizontal="center" vertical="center"/>
    </xf>
    <xf numFmtId="0" fontId="2" fillId="2" borderId="1" xfId="1" applyFont="1" applyFill="1" applyBorder="1" applyAlignment="1">
      <alignment vertical="center"/>
    </xf>
    <xf numFmtId="181" fontId="2" fillId="3" borderId="38" xfId="1" applyNumberFormat="1" applyFont="1" applyFill="1" applyBorder="1" applyAlignment="1">
      <alignment horizontal="center" vertical="center"/>
    </xf>
    <xf numFmtId="0" fontId="8" fillId="2" borderId="1" xfId="1" applyFont="1" applyFill="1" applyBorder="1" applyAlignment="1">
      <alignment horizontal="center" vertical="center" textRotation="255"/>
    </xf>
    <xf numFmtId="0" fontId="8" fillId="3" borderId="2" xfId="1" applyFont="1" applyFill="1" applyBorder="1" applyAlignment="1">
      <alignment horizontal="center" vertical="center" textRotation="255"/>
    </xf>
    <xf numFmtId="9" fontId="8" fillId="3" borderId="2" xfId="1" applyNumberFormat="1" applyFont="1" applyFill="1" applyBorder="1" applyAlignment="1">
      <alignment horizontal="left" vertical="center" wrapText="1"/>
    </xf>
    <xf numFmtId="9" fontId="8" fillId="3" borderId="37" xfId="1" applyNumberFormat="1" applyFont="1" applyFill="1" applyBorder="1" applyAlignment="1">
      <alignment horizontal="left" vertical="center" wrapText="1"/>
    </xf>
    <xf numFmtId="9" fontId="8" fillId="9" borderId="38" xfId="1" applyNumberFormat="1" applyFont="1" applyFill="1" applyBorder="1" applyAlignment="1">
      <alignment horizontal="left" vertical="center"/>
    </xf>
    <xf numFmtId="9" fontId="8" fillId="9" borderId="2" xfId="1" applyNumberFormat="1" applyFont="1" applyFill="1" applyBorder="1" applyAlignment="1">
      <alignment horizontal="left" vertical="center"/>
    </xf>
    <xf numFmtId="9" fontId="8" fillId="9" borderId="37" xfId="1" applyNumberFormat="1" applyFont="1" applyFill="1" applyBorder="1" applyAlignment="1">
      <alignment horizontal="left" vertical="center"/>
    </xf>
    <xf numFmtId="9" fontId="8" fillId="5" borderId="38" xfId="1" applyNumberFormat="1" applyFont="1" applyFill="1" applyBorder="1" applyAlignment="1">
      <alignment horizontal="left" vertical="center" wrapText="1"/>
    </xf>
    <xf numFmtId="9" fontId="8" fillId="5" borderId="2" xfId="1" applyNumberFormat="1" applyFont="1" applyFill="1" applyBorder="1" applyAlignment="1">
      <alignment horizontal="left" vertical="center" wrapText="1"/>
    </xf>
    <xf numFmtId="9" fontId="8" fillId="5" borderId="37" xfId="1" applyNumberFormat="1" applyFont="1" applyFill="1" applyBorder="1" applyAlignment="1">
      <alignment horizontal="left" vertical="center" wrapText="1"/>
    </xf>
    <xf numFmtId="38" fontId="2" fillId="3" borderId="42" xfId="3" applyFont="1" applyFill="1" applyBorder="1" applyAlignment="1">
      <alignment horizontal="right" vertical="center"/>
    </xf>
    <xf numFmtId="38" fontId="2" fillId="3" borderId="117" xfId="3" applyFont="1" applyFill="1" applyBorder="1" applyAlignment="1">
      <alignment horizontal="right" vertical="center"/>
    </xf>
    <xf numFmtId="9" fontId="13" fillId="0" borderId="33" xfId="4" applyFont="1" applyFill="1" applyBorder="1" applyAlignment="1">
      <alignment horizontal="right" vertical="center"/>
    </xf>
    <xf numFmtId="9" fontId="13" fillId="0" borderId="73" xfId="4" applyFont="1" applyFill="1" applyBorder="1" applyAlignment="1">
      <alignment horizontal="right" vertical="center"/>
    </xf>
    <xf numFmtId="38" fontId="2" fillId="0" borderId="35" xfId="3" applyFont="1" applyFill="1" applyBorder="1" applyAlignment="1">
      <alignment horizontal="right" vertical="center"/>
    </xf>
    <xf numFmtId="38" fontId="2" fillId="0" borderId="119" xfId="3" applyFont="1" applyFill="1" applyBorder="1" applyAlignment="1">
      <alignment horizontal="right" vertical="center"/>
    </xf>
    <xf numFmtId="38" fontId="2" fillId="9" borderId="100" xfId="3" applyFont="1" applyFill="1" applyBorder="1" applyAlignment="1">
      <alignment horizontal="right" vertical="center"/>
    </xf>
    <xf numFmtId="38" fontId="2" fillId="9" borderId="102" xfId="3" applyFont="1" applyFill="1" applyBorder="1" applyAlignment="1">
      <alignment horizontal="right" vertical="center"/>
    </xf>
    <xf numFmtId="9" fontId="13" fillId="0" borderId="100" xfId="4" applyFont="1" applyFill="1" applyBorder="1" applyAlignment="1">
      <alignment horizontal="right" vertical="center"/>
    </xf>
    <xf numFmtId="9" fontId="13" fillId="0" borderId="102" xfId="4" applyFont="1" applyFill="1" applyBorder="1" applyAlignment="1">
      <alignment horizontal="right" vertical="center"/>
    </xf>
    <xf numFmtId="38" fontId="2" fillId="5" borderId="25" xfId="3" applyFont="1" applyFill="1" applyBorder="1" applyAlignment="1">
      <alignment horizontal="right" vertical="center"/>
    </xf>
    <xf numFmtId="38" fontId="2" fillId="5" borderId="112" xfId="3" applyFont="1" applyFill="1" applyBorder="1" applyAlignment="1">
      <alignment horizontal="right" vertical="center"/>
    </xf>
    <xf numFmtId="38" fontId="2" fillId="2" borderId="25" xfId="3" applyFont="1" applyFill="1" applyBorder="1" applyAlignment="1">
      <alignment horizontal="right" vertical="center"/>
    </xf>
    <xf numFmtId="38" fontId="2" fillId="2" borderId="112" xfId="3" applyFont="1" applyFill="1" applyBorder="1" applyAlignment="1">
      <alignment horizontal="right" vertical="center"/>
    </xf>
    <xf numFmtId="38" fontId="2" fillId="0" borderId="51" xfId="3" applyFont="1" applyFill="1" applyBorder="1" applyAlignment="1">
      <alignment horizontal="right" vertical="center"/>
    </xf>
    <xf numFmtId="38" fontId="2" fillId="0" borderId="78" xfId="3" applyFont="1" applyFill="1" applyBorder="1" applyAlignment="1">
      <alignment horizontal="right" vertical="center"/>
    </xf>
    <xf numFmtId="38" fontId="2" fillId="0" borderId="29" xfId="3" applyFont="1" applyFill="1" applyBorder="1" applyAlignment="1">
      <alignment horizontal="right" vertical="center"/>
    </xf>
    <xf numFmtId="38" fontId="2" fillId="0" borderId="118" xfId="3" applyFont="1" applyFill="1" applyBorder="1" applyAlignment="1">
      <alignment horizontal="right" vertical="center"/>
    </xf>
    <xf numFmtId="38" fontId="2" fillId="0" borderId="33" xfId="3" applyFont="1" applyFill="1" applyBorder="1" applyAlignment="1">
      <alignment horizontal="right" vertical="center"/>
    </xf>
    <xf numFmtId="38" fontId="2" fillId="0" borderId="73" xfId="3" applyFont="1" applyFill="1" applyBorder="1" applyAlignment="1">
      <alignment horizontal="right" vertical="center"/>
    </xf>
    <xf numFmtId="38" fontId="2" fillId="0" borderId="100" xfId="3" applyFont="1" applyFill="1" applyBorder="1" applyAlignment="1">
      <alignment horizontal="right" vertical="center"/>
    </xf>
    <xf numFmtId="38" fontId="2" fillId="0" borderId="102" xfId="3" applyFont="1" applyFill="1" applyBorder="1" applyAlignment="1">
      <alignment horizontal="right" vertical="center"/>
    </xf>
    <xf numFmtId="38" fontId="2" fillId="3" borderId="149" xfId="3" applyFont="1" applyFill="1" applyBorder="1" applyAlignment="1">
      <alignment horizontal="right" vertical="center"/>
    </xf>
    <xf numFmtId="38" fontId="2" fillId="3" borderId="150" xfId="3" applyFont="1" applyFill="1" applyBorder="1" applyAlignment="1">
      <alignment horizontal="right" vertical="center"/>
    </xf>
    <xf numFmtId="38" fontId="2" fillId="10" borderId="25" xfId="3" applyFont="1" applyFill="1" applyBorder="1" applyAlignment="1">
      <alignment horizontal="right" vertical="center"/>
    </xf>
    <xf numFmtId="38" fontId="2" fillId="10" borderId="112" xfId="3" applyFont="1" applyFill="1" applyBorder="1" applyAlignment="1">
      <alignment horizontal="right" vertical="center"/>
    </xf>
    <xf numFmtId="9" fontId="2" fillId="10" borderId="26" xfId="4" applyFont="1" applyFill="1" applyBorder="1" applyAlignment="1">
      <alignment horizontal="right" vertical="center"/>
    </xf>
    <xf numFmtId="9" fontId="2" fillId="10" borderId="116" xfId="4" applyFont="1" applyFill="1" applyBorder="1" applyAlignment="1">
      <alignment horizontal="right" vertical="center"/>
    </xf>
    <xf numFmtId="181" fontId="2" fillId="10" borderId="43" xfId="3" applyNumberFormat="1" applyFont="1" applyFill="1" applyBorder="1" applyAlignment="1">
      <alignment horizontal="right" vertical="center"/>
    </xf>
    <xf numFmtId="181" fontId="2" fillId="10" borderId="135" xfId="3" applyNumberFormat="1" applyFont="1" applyFill="1" applyBorder="1" applyAlignment="1">
      <alignment horizontal="right" vertical="center"/>
    </xf>
    <xf numFmtId="0" fontId="2" fillId="10" borderId="38" xfId="1" applyFont="1" applyFill="1" applyBorder="1" applyAlignment="1">
      <alignment horizontal="center" vertical="center"/>
    </xf>
    <xf numFmtId="0" fontId="2" fillId="10" borderId="37" xfId="1" applyFont="1" applyFill="1" applyBorder="1" applyAlignment="1">
      <alignment horizontal="center" vertical="center"/>
    </xf>
    <xf numFmtId="179" fontId="2" fillId="10" borderId="38" xfId="1" applyNumberFormat="1" applyFont="1" applyFill="1" applyBorder="1" applyAlignment="1">
      <alignment horizontal="center" vertical="center"/>
    </xf>
    <xf numFmtId="179" fontId="2" fillId="10" borderId="27" xfId="1" applyNumberFormat="1" applyFont="1" applyFill="1" applyBorder="1" applyAlignment="1">
      <alignment horizontal="center" vertical="center"/>
    </xf>
  </cellXfs>
  <cellStyles count="5">
    <cellStyle name="パーセント" xfId="4" builtinId="5"/>
    <cellStyle name="ハイパーリンク 2" xfId="2" xr:uid="{29B01687-394B-4BC0-814C-D37BC177FA0B}"/>
    <cellStyle name="桁区切り" xfId="3" builtinId="6"/>
    <cellStyle name="標準" xfId="0" builtinId="0"/>
    <cellStyle name="標準 2" xfId="1" xr:uid="{1910FB4D-21BC-4BA7-AA05-1D4C2BCD2EAF}"/>
  </cellStyles>
  <dxfs count="0"/>
  <tableStyles count="0" defaultTableStyle="TableStyleMedium2" defaultPivotStyle="PivotStyleLight16"/>
  <colors>
    <mruColors>
      <color rgb="FFFFCC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33337</xdr:colOff>
      <xdr:row>14</xdr:row>
      <xdr:rowOff>201347</xdr:rowOff>
    </xdr:from>
    <xdr:to>
      <xdr:col>11</xdr:col>
      <xdr:colOff>667543</xdr:colOff>
      <xdr:row>16</xdr:row>
      <xdr:rowOff>14022</xdr:rowOff>
    </xdr:to>
    <xdr:sp macro="" textlink="">
      <xdr:nvSpPr>
        <xdr:cNvPr id="3" name="テキスト ボックス 2">
          <a:extLst>
            <a:ext uri="{FF2B5EF4-FFF2-40B4-BE49-F238E27FC236}">
              <a16:creationId xmlns:a16="http://schemas.microsoft.com/office/drawing/2014/main" id="{BED57DE0-5B70-459B-8FCC-D63577C5DB70}"/>
            </a:ext>
          </a:extLst>
        </xdr:cNvPr>
        <xdr:cNvSpPr txBox="1"/>
      </xdr:nvSpPr>
      <xdr:spPr>
        <a:xfrm>
          <a:off x="6022181" y="3368410"/>
          <a:ext cx="634206"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平均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194E-68A3-48A4-87AE-0FDAABA3BBC7}">
  <sheetPr>
    <tabColor rgb="FFFF0000"/>
    <pageSetUpPr fitToPage="1"/>
  </sheetPr>
  <dimension ref="B1:AR74"/>
  <sheetViews>
    <sheetView view="pageBreakPreview" zoomScale="70" zoomScaleNormal="70" zoomScaleSheetLayoutView="70" workbookViewId="0">
      <pane xSplit="4" ySplit="6" topLeftCell="E7" activePane="bottomRight" state="frozen"/>
      <selection pane="topRight" activeCell="C1" sqref="C1"/>
      <selection pane="bottomLeft" activeCell="A3" sqref="A3"/>
      <selection pane="bottomRight" activeCell="C2" sqref="C2"/>
    </sheetView>
  </sheetViews>
  <sheetFormatPr defaultRowHeight="18" x14ac:dyDescent="0.55000000000000004"/>
  <cols>
    <col min="1" max="1" width="0.58203125" style="3" customWidth="1"/>
    <col min="2" max="2" width="3.75" style="3" customWidth="1"/>
    <col min="3" max="3" width="12.33203125" style="3" bestFit="1" customWidth="1"/>
    <col min="4" max="4" width="10.4140625" style="4" customWidth="1"/>
    <col min="5" max="5" width="10.25" style="5" bestFit="1" customWidth="1"/>
    <col min="6" max="13" width="7.33203125" style="5" customWidth="1"/>
    <col min="14" max="17" width="7.33203125" style="3" customWidth="1"/>
    <col min="18" max="18" width="9.75" style="6" customWidth="1"/>
    <col min="19" max="19" width="7.58203125" style="3" bestFit="1" customWidth="1"/>
    <col min="20" max="30" width="7.5" style="3" customWidth="1"/>
    <col min="31" max="31" width="10.25" style="3" bestFit="1" customWidth="1"/>
    <col min="32" max="32" width="7.58203125" style="3" bestFit="1" customWidth="1"/>
    <col min="33" max="43" width="7.4140625" style="3" customWidth="1"/>
    <col min="44" max="44" width="10.25" style="3" bestFit="1" customWidth="1"/>
    <col min="45" max="45" width="0.9140625" style="3" customWidth="1"/>
    <col min="46" max="16384" width="8.6640625" style="3"/>
  </cols>
  <sheetData>
    <row r="1" spans="2:44" s="7" customFormat="1" ht="38.5" x14ac:dyDescent="0.55000000000000004">
      <c r="B1" s="119" t="s">
        <v>122</v>
      </c>
      <c r="D1" s="8"/>
      <c r="E1" s="9"/>
      <c r="F1" s="9"/>
      <c r="G1" s="9"/>
      <c r="H1" s="9"/>
      <c r="I1" s="9"/>
      <c r="J1" s="9"/>
      <c r="K1" s="9"/>
      <c r="L1" s="9"/>
      <c r="M1" s="9"/>
      <c r="R1" s="10"/>
    </row>
    <row r="2" spans="2:44" s="7" customFormat="1" ht="20" customHeight="1" x14ac:dyDescent="0.55000000000000004">
      <c r="C2" s="7" t="s">
        <v>125</v>
      </c>
      <c r="D2" s="8"/>
      <c r="E2" s="9"/>
      <c r="F2" s="9"/>
      <c r="G2" s="9"/>
      <c r="H2" s="9"/>
      <c r="I2" s="9"/>
      <c r="J2" s="9"/>
      <c r="K2" s="9"/>
      <c r="L2" s="9"/>
      <c r="M2" s="9"/>
      <c r="R2" s="10"/>
      <c r="AR2" s="130" t="s">
        <v>104</v>
      </c>
    </row>
    <row r="3" spans="2:44" s="7" customFormat="1" ht="20" customHeight="1" x14ac:dyDescent="0.55000000000000004">
      <c r="C3" s="7" t="s">
        <v>121</v>
      </c>
      <c r="D3" s="8"/>
      <c r="E3" s="9"/>
      <c r="F3" s="9"/>
      <c r="G3" s="9"/>
      <c r="H3" s="9"/>
      <c r="I3" s="9"/>
      <c r="J3" s="9"/>
      <c r="K3" s="9"/>
      <c r="L3" s="9"/>
      <c r="M3" s="9"/>
      <c r="R3" s="10"/>
      <c r="AR3" s="130"/>
    </row>
    <row r="4" spans="2:44" s="7" customFormat="1" x14ac:dyDescent="0.55000000000000004">
      <c r="B4" s="364"/>
      <c r="C4" s="21"/>
      <c r="D4" s="21"/>
      <c r="E4" s="24"/>
      <c r="F4" s="367" t="s">
        <v>82</v>
      </c>
      <c r="G4" s="368"/>
      <c r="H4" s="368"/>
      <c r="I4" s="368"/>
      <c r="J4" s="368"/>
      <c r="K4" s="368"/>
      <c r="L4" s="368"/>
      <c r="M4" s="368"/>
      <c r="N4" s="368"/>
      <c r="O4" s="368"/>
      <c r="P4" s="368"/>
      <c r="Q4" s="368"/>
      <c r="R4" s="368"/>
      <c r="S4" s="360" t="s">
        <v>83</v>
      </c>
      <c r="T4" s="360"/>
      <c r="U4" s="360"/>
      <c r="V4" s="360"/>
      <c r="W4" s="360"/>
      <c r="X4" s="360"/>
      <c r="Y4" s="360"/>
      <c r="Z4" s="360"/>
      <c r="AA4" s="360"/>
      <c r="AB4" s="360"/>
      <c r="AC4" s="360"/>
      <c r="AD4" s="360"/>
      <c r="AE4" s="360"/>
      <c r="AF4" s="361" t="s">
        <v>84</v>
      </c>
      <c r="AG4" s="362"/>
      <c r="AH4" s="362"/>
      <c r="AI4" s="362"/>
      <c r="AJ4" s="362"/>
      <c r="AK4" s="362"/>
      <c r="AL4" s="362"/>
      <c r="AM4" s="362"/>
      <c r="AN4" s="362"/>
      <c r="AO4" s="362"/>
      <c r="AP4" s="362"/>
      <c r="AQ4" s="362"/>
      <c r="AR4" s="363"/>
    </row>
    <row r="5" spans="2:44" s="22" customFormat="1" ht="18.5" customHeight="1" x14ac:dyDescent="0.55000000000000004">
      <c r="B5" s="365"/>
      <c r="C5" s="417" t="s">
        <v>73</v>
      </c>
      <c r="D5" s="417" t="s">
        <v>74</v>
      </c>
      <c r="E5" s="24" t="s">
        <v>77</v>
      </c>
      <c r="F5" s="367" t="s">
        <v>32</v>
      </c>
      <c r="G5" s="368"/>
      <c r="H5" s="368"/>
      <c r="I5" s="368"/>
      <c r="J5" s="368"/>
      <c r="K5" s="368"/>
      <c r="L5" s="368"/>
      <c r="M5" s="368"/>
      <c r="N5" s="368"/>
      <c r="O5" s="368"/>
      <c r="P5" s="368"/>
      <c r="Q5" s="368"/>
      <c r="R5" s="368"/>
      <c r="S5" s="360" t="s">
        <v>33</v>
      </c>
      <c r="T5" s="360"/>
      <c r="U5" s="360"/>
      <c r="V5" s="360"/>
      <c r="W5" s="360"/>
      <c r="X5" s="360"/>
      <c r="Y5" s="360"/>
      <c r="Z5" s="360"/>
      <c r="AA5" s="360"/>
      <c r="AB5" s="360"/>
      <c r="AC5" s="360"/>
      <c r="AD5" s="360"/>
      <c r="AE5" s="360"/>
      <c r="AF5" s="361" t="s">
        <v>34</v>
      </c>
      <c r="AG5" s="362"/>
      <c r="AH5" s="362"/>
      <c r="AI5" s="362"/>
      <c r="AJ5" s="362"/>
      <c r="AK5" s="362"/>
      <c r="AL5" s="362"/>
      <c r="AM5" s="362"/>
      <c r="AN5" s="362"/>
      <c r="AO5" s="362"/>
      <c r="AP5" s="362"/>
      <c r="AQ5" s="362"/>
      <c r="AR5" s="363"/>
    </row>
    <row r="6" spans="2:44" s="23" customFormat="1" ht="18.5" customHeight="1" thickBot="1" x14ac:dyDescent="0.6">
      <c r="B6" s="366"/>
      <c r="C6" s="418"/>
      <c r="D6" s="418"/>
      <c r="E6" s="64" t="s">
        <v>35</v>
      </c>
      <c r="F6" s="27" t="s">
        <v>36</v>
      </c>
      <c r="G6" s="28" t="s">
        <v>37</v>
      </c>
      <c r="H6" s="28" t="s">
        <v>38</v>
      </c>
      <c r="I6" s="28" t="s">
        <v>39</v>
      </c>
      <c r="J6" s="28" t="s">
        <v>40</v>
      </c>
      <c r="K6" s="28" t="s">
        <v>41</v>
      </c>
      <c r="L6" s="28" t="s">
        <v>42</v>
      </c>
      <c r="M6" s="28" t="s">
        <v>43</v>
      </c>
      <c r="N6" s="28" t="s">
        <v>44</v>
      </c>
      <c r="O6" s="28" t="s">
        <v>45</v>
      </c>
      <c r="P6" s="28" t="s">
        <v>46</v>
      </c>
      <c r="Q6" s="45" t="s">
        <v>47</v>
      </c>
      <c r="R6" s="54" t="s">
        <v>80</v>
      </c>
      <c r="S6" s="27" t="s">
        <v>36</v>
      </c>
      <c r="T6" s="28" t="s">
        <v>37</v>
      </c>
      <c r="U6" s="28" t="s">
        <v>38</v>
      </c>
      <c r="V6" s="28" t="s">
        <v>39</v>
      </c>
      <c r="W6" s="28" t="s">
        <v>40</v>
      </c>
      <c r="X6" s="28" t="s">
        <v>41</v>
      </c>
      <c r="Y6" s="28" t="s">
        <v>42</v>
      </c>
      <c r="Z6" s="28" t="s">
        <v>43</v>
      </c>
      <c r="AA6" s="28" t="s">
        <v>44</v>
      </c>
      <c r="AB6" s="28" t="s">
        <v>45</v>
      </c>
      <c r="AC6" s="28" t="s">
        <v>46</v>
      </c>
      <c r="AD6" s="81" t="s">
        <v>47</v>
      </c>
      <c r="AE6" s="54" t="s">
        <v>80</v>
      </c>
      <c r="AF6" s="27" t="s">
        <v>36</v>
      </c>
      <c r="AG6" s="28" t="s">
        <v>37</v>
      </c>
      <c r="AH6" s="28" t="s">
        <v>38</v>
      </c>
      <c r="AI6" s="28" t="s">
        <v>39</v>
      </c>
      <c r="AJ6" s="28" t="s">
        <v>40</v>
      </c>
      <c r="AK6" s="28" t="s">
        <v>41</v>
      </c>
      <c r="AL6" s="28" t="s">
        <v>42</v>
      </c>
      <c r="AM6" s="28" t="s">
        <v>43</v>
      </c>
      <c r="AN6" s="28" t="s">
        <v>44</v>
      </c>
      <c r="AO6" s="28" t="s">
        <v>45</v>
      </c>
      <c r="AP6" s="28" t="s">
        <v>46</v>
      </c>
      <c r="AQ6" s="81" t="s">
        <v>47</v>
      </c>
      <c r="AR6" s="54" t="s">
        <v>80</v>
      </c>
    </row>
    <row r="7" spans="2:44" s="7" customFormat="1" ht="18.5" customHeight="1" thickBot="1" x14ac:dyDescent="0.6">
      <c r="B7" s="377" t="s">
        <v>69</v>
      </c>
      <c r="C7" s="379" t="s">
        <v>75</v>
      </c>
      <c r="D7" s="62" t="s">
        <v>67</v>
      </c>
      <c r="E7" s="66">
        <f>ROUND('【別紙】積算根拠（料金計画）'!$K$16/1000,0)</f>
        <v>0</v>
      </c>
      <c r="F7" s="63"/>
      <c r="G7" s="30"/>
      <c r="H7" s="30"/>
      <c r="I7" s="30"/>
      <c r="J7" s="30"/>
      <c r="K7" s="30"/>
      <c r="L7" s="30"/>
      <c r="M7" s="30"/>
      <c r="N7" s="30"/>
      <c r="O7" s="30"/>
      <c r="P7" s="30"/>
      <c r="Q7" s="46"/>
      <c r="R7" s="55"/>
      <c r="S7" s="29"/>
      <c r="T7" s="30"/>
      <c r="U7" s="30"/>
      <c r="V7" s="30"/>
      <c r="W7" s="30"/>
      <c r="X7" s="30"/>
      <c r="Y7" s="30"/>
      <c r="Z7" s="30"/>
      <c r="AA7" s="30"/>
      <c r="AB7" s="30"/>
      <c r="AC7" s="30"/>
      <c r="AD7" s="82"/>
      <c r="AE7" s="74"/>
      <c r="AF7" s="29"/>
      <c r="AG7" s="30"/>
      <c r="AH7" s="30"/>
      <c r="AI7" s="30"/>
      <c r="AJ7" s="30"/>
      <c r="AK7" s="30"/>
      <c r="AL7" s="30"/>
      <c r="AM7" s="30"/>
      <c r="AN7" s="30"/>
      <c r="AO7" s="30"/>
      <c r="AP7" s="30"/>
      <c r="AQ7" s="82"/>
      <c r="AR7" s="74"/>
    </row>
    <row r="8" spans="2:44" s="19" customFormat="1" ht="18.5" customHeight="1" x14ac:dyDescent="0.55000000000000004">
      <c r="B8" s="377"/>
      <c r="C8" s="379"/>
      <c r="D8" s="20" t="s">
        <v>48</v>
      </c>
      <c r="E8" s="65"/>
      <c r="F8" s="31">
        <v>0</v>
      </c>
      <c r="G8" s="32"/>
      <c r="H8" s="32"/>
      <c r="I8" s="32"/>
      <c r="J8" s="32"/>
      <c r="K8" s="32"/>
      <c r="L8" s="32"/>
      <c r="M8" s="32"/>
      <c r="N8" s="32"/>
      <c r="O8" s="32"/>
      <c r="P8" s="32"/>
      <c r="Q8" s="47"/>
      <c r="R8" s="56"/>
      <c r="S8" s="31"/>
      <c r="T8" s="32"/>
      <c r="U8" s="32"/>
      <c r="V8" s="32"/>
      <c r="W8" s="32"/>
      <c r="X8" s="32"/>
      <c r="Y8" s="32"/>
      <c r="Z8" s="32"/>
      <c r="AA8" s="32"/>
      <c r="AB8" s="32"/>
      <c r="AC8" s="32"/>
      <c r="AD8" s="83"/>
      <c r="AE8" s="75"/>
      <c r="AF8" s="31"/>
      <c r="AG8" s="32"/>
      <c r="AH8" s="32"/>
      <c r="AI8" s="32"/>
      <c r="AJ8" s="32"/>
      <c r="AK8" s="32"/>
      <c r="AL8" s="32"/>
      <c r="AM8" s="32"/>
      <c r="AN8" s="32"/>
      <c r="AO8" s="32"/>
      <c r="AP8" s="32"/>
      <c r="AQ8" s="83"/>
      <c r="AR8" s="75"/>
    </row>
    <row r="9" spans="2:44" s="7" customFormat="1" ht="18.5" customHeight="1" thickBot="1" x14ac:dyDescent="0.6">
      <c r="B9" s="377"/>
      <c r="C9" s="380"/>
      <c r="D9" s="17" t="s">
        <v>66</v>
      </c>
      <c r="E9" s="69"/>
      <c r="F9" s="33">
        <f>$E$7*F8</f>
        <v>0</v>
      </c>
      <c r="G9" s="34">
        <f>$E$7*G8</f>
        <v>0</v>
      </c>
      <c r="H9" s="34">
        <f t="shared" ref="H9:M9" si="0">$E$7*H8</f>
        <v>0</v>
      </c>
      <c r="I9" s="34">
        <f>$E$7*I8</f>
        <v>0</v>
      </c>
      <c r="J9" s="34">
        <f>$E$7*J8</f>
        <v>0</v>
      </c>
      <c r="K9" s="34">
        <f>$E$7*K8</f>
        <v>0</v>
      </c>
      <c r="L9" s="34">
        <f>$E$7*L8</f>
        <v>0</v>
      </c>
      <c r="M9" s="34">
        <f t="shared" si="0"/>
        <v>0</v>
      </c>
      <c r="N9" s="34">
        <f>$E$7*N8</f>
        <v>0</v>
      </c>
      <c r="O9" s="34">
        <f>$E$7*O8</f>
        <v>0</v>
      </c>
      <c r="P9" s="34">
        <f>$E$7*P8</f>
        <v>0</v>
      </c>
      <c r="Q9" s="48">
        <f>$E$7*Q8</f>
        <v>0</v>
      </c>
      <c r="R9" s="57">
        <f>SUM(F9:Q9)</f>
        <v>0</v>
      </c>
      <c r="S9" s="33">
        <f>$E$7*S8</f>
        <v>0</v>
      </c>
      <c r="T9" s="34">
        <f t="shared" ref="T9:AD9" si="1">$E$7*T8</f>
        <v>0</v>
      </c>
      <c r="U9" s="34">
        <f t="shared" si="1"/>
        <v>0</v>
      </c>
      <c r="V9" s="34">
        <f t="shared" si="1"/>
        <v>0</v>
      </c>
      <c r="W9" s="34">
        <f t="shared" si="1"/>
        <v>0</v>
      </c>
      <c r="X9" s="34">
        <f t="shared" si="1"/>
        <v>0</v>
      </c>
      <c r="Y9" s="34">
        <f t="shared" si="1"/>
        <v>0</v>
      </c>
      <c r="Z9" s="34">
        <f t="shared" si="1"/>
        <v>0</v>
      </c>
      <c r="AA9" s="34">
        <f t="shared" si="1"/>
        <v>0</v>
      </c>
      <c r="AB9" s="34">
        <f t="shared" si="1"/>
        <v>0</v>
      </c>
      <c r="AC9" s="34">
        <f t="shared" si="1"/>
        <v>0</v>
      </c>
      <c r="AD9" s="84">
        <f t="shared" si="1"/>
        <v>0</v>
      </c>
      <c r="AE9" s="76">
        <f>SUM(S9:AD9)</f>
        <v>0</v>
      </c>
      <c r="AF9" s="33">
        <f>$E$7*AF8</f>
        <v>0</v>
      </c>
      <c r="AG9" s="34">
        <f t="shared" ref="AG9:AQ9" si="2">$E$7*AG8</f>
        <v>0</v>
      </c>
      <c r="AH9" s="34">
        <f t="shared" si="2"/>
        <v>0</v>
      </c>
      <c r="AI9" s="34">
        <f t="shared" si="2"/>
        <v>0</v>
      </c>
      <c r="AJ9" s="34">
        <f t="shared" si="2"/>
        <v>0</v>
      </c>
      <c r="AK9" s="34">
        <f t="shared" si="2"/>
        <v>0</v>
      </c>
      <c r="AL9" s="34">
        <f t="shared" si="2"/>
        <v>0</v>
      </c>
      <c r="AM9" s="34">
        <f t="shared" si="2"/>
        <v>0</v>
      </c>
      <c r="AN9" s="34">
        <f t="shared" si="2"/>
        <v>0</v>
      </c>
      <c r="AO9" s="34">
        <f t="shared" si="2"/>
        <v>0</v>
      </c>
      <c r="AP9" s="34">
        <f t="shared" si="2"/>
        <v>0</v>
      </c>
      <c r="AQ9" s="84">
        <f t="shared" si="2"/>
        <v>0</v>
      </c>
      <c r="AR9" s="76">
        <f>SUM(AF9:AQ9)</f>
        <v>0</v>
      </c>
    </row>
    <row r="10" spans="2:44" s="7" customFormat="1" ht="18.5" customHeight="1" thickBot="1" x14ac:dyDescent="0.6">
      <c r="B10" s="377"/>
      <c r="C10" s="381" t="s">
        <v>49</v>
      </c>
      <c r="D10" s="67" t="s">
        <v>67</v>
      </c>
      <c r="E10" s="70">
        <f>'【別紙】積算根拠（料金計画）'!$K$18/1000</f>
        <v>0</v>
      </c>
      <c r="F10" s="68"/>
      <c r="G10" s="36"/>
      <c r="H10" s="36"/>
      <c r="I10" s="36"/>
      <c r="J10" s="36"/>
      <c r="K10" s="36"/>
      <c r="L10" s="36"/>
      <c r="M10" s="36"/>
      <c r="N10" s="36"/>
      <c r="O10" s="36"/>
      <c r="P10" s="36"/>
      <c r="Q10" s="49"/>
      <c r="R10" s="58"/>
      <c r="S10" s="35"/>
      <c r="T10" s="36"/>
      <c r="U10" s="36"/>
      <c r="V10" s="36"/>
      <c r="W10" s="36"/>
      <c r="X10" s="36"/>
      <c r="Y10" s="36"/>
      <c r="Z10" s="36"/>
      <c r="AA10" s="36"/>
      <c r="AB10" s="36"/>
      <c r="AC10" s="36"/>
      <c r="AD10" s="85"/>
      <c r="AE10" s="77"/>
      <c r="AF10" s="35"/>
      <c r="AG10" s="36"/>
      <c r="AH10" s="36"/>
      <c r="AI10" s="36"/>
      <c r="AJ10" s="36"/>
      <c r="AK10" s="36"/>
      <c r="AL10" s="36"/>
      <c r="AM10" s="36"/>
      <c r="AN10" s="36"/>
      <c r="AO10" s="36"/>
      <c r="AP10" s="36"/>
      <c r="AQ10" s="85"/>
      <c r="AR10" s="77"/>
    </row>
    <row r="11" spans="2:44" s="19" customFormat="1" ht="18.5" customHeight="1" x14ac:dyDescent="0.55000000000000004">
      <c r="B11" s="377"/>
      <c r="C11" s="382"/>
      <c r="D11" s="20" t="s">
        <v>50</v>
      </c>
      <c r="E11" s="65"/>
      <c r="F11" s="31">
        <v>0</v>
      </c>
      <c r="G11" s="32"/>
      <c r="H11" s="32"/>
      <c r="I11" s="32"/>
      <c r="J11" s="32"/>
      <c r="K11" s="32"/>
      <c r="L11" s="32"/>
      <c r="M11" s="32"/>
      <c r="N11" s="32"/>
      <c r="O11" s="32"/>
      <c r="P11" s="32"/>
      <c r="Q11" s="47"/>
      <c r="R11" s="56"/>
      <c r="S11" s="31"/>
      <c r="T11" s="32"/>
      <c r="U11" s="32"/>
      <c r="V11" s="32"/>
      <c r="W11" s="32"/>
      <c r="X11" s="32"/>
      <c r="Y11" s="32"/>
      <c r="Z11" s="32"/>
      <c r="AA11" s="32"/>
      <c r="AB11" s="32"/>
      <c r="AC11" s="32"/>
      <c r="AD11" s="83"/>
      <c r="AE11" s="75"/>
      <c r="AF11" s="31"/>
      <c r="AG11" s="32"/>
      <c r="AH11" s="32"/>
      <c r="AI11" s="32"/>
      <c r="AJ11" s="32"/>
      <c r="AK11" s="32"/>
      <c r="AL11" s="32"/>
      <c r="AM11" s="32"/>
      <c r="AN11" s="32"/>
      <c r="AO11" s="32"/>
      <c r="AP11" s="32"/>
      <c r="AQ11" s="83"/>
      <c r="AR11" s="75"/>
    </row>
    <row r="12" spans="2:44" s="7" customFormat="1" ht="18.5" customHeight="1" thickBot="1" x14ac:dyDescent="0.6">
      <c r="B12" s="377"/>
      <c r="C12" s="383"/>
      <c r="D12" s="17" t="s">
        <v>68</v>
      </c>
      <c r="E12" s="69"/>
      <c r="F12" s="33">
        <f>$E$10*F11</f>
        <v>0</v>
      </c>
      <c r="G12" s="34">
        <f t="shared" ref="G12:Q12" si="3">$E$10*G11</f>
        <v>0</v>
      </c>
      <c r="H12" s="34">
        <f t="shared" si="3"/>
        <v>0</v>
      </c>
      <c r="I12" s="34">
        <f t="shared" si="3"/>
        <v>0</v>
      </c>
      <c r="J12" s="34">
        <f t="shared" si="3"/>
        <v>0</v>
      </c>
      <c r="K12" s="34">
        <f t="shared" si="3"/>
        <v>0</v>
      </c>
      <c r="L12" s="34">
        <f t="shared" si="3"/>
        <v>0</v>
      </c>
      <c r="M12" s="34">
        <f t="shared" si="3"/>
        <v>0</v>
      </c>
      <c r="N12" s="34">
        <f t="shared" si="3"/>
        <v>0</v>
      </c>
      <c r="O12" s="34">
        <f t="shared" si="3"/>
        <v>0</v>
      </c>
      <c r="P12" s="34">
        <f t="shared" si="3"/>
        <v>0</v>
      </c>
      <c r="Q12" s="48">
        <f t="shared" si="3"/>
        <v>0</v>
      </c>
      <c r="R12" s="57">
        <f>SUM(F12:Q12)</f>
        <v>0</v>
      </c>
      <c r="S12" s="33">
        <f t="shared" ref="S12:AD12" si="4">$E$10*S11</f>
        <v>0</v>
      </c>
      <c r="T12" s="34">
        <f t="shared" si="4"/>
        <v>0</v>
      </c>
      <c r="U12" s="34">
        <f t="shared" si="4"/>
        <v>0</v>
      </c>
      <c r="V12" s="34">
        <f t="shared" si="4"/>
        <v>0</v>
      </c>
      <c r="W12" s="34">
        <f t="shared" si="4"/>
        <v>0</v>
      </c>
      <c r="X12" s="34">
        <f t="shared" si="4"/>
        <v>0</v>
      </c>
      <c r="Y12" s="34">
        <f t="shared" si="4"/>
        <v>0</v>
      </c>
      <c r="Z12" s="34">
        <f t="shared" si="4"/>
        <v>0</v>
      </c>
      <c r="AA12" s="34">
        <f t="shared" si="4"/>
        <v>0</v>
      </c>
      <c r="AB12" s="34">
        <f t="shared" si="4"/>
        <v>0</v>
      </c>
      <c r="AC12" s="34">
        <f t="shared" si="4"/>
        <v>0</v>
      </c>
      <c r="AD12" s="84">
        <f t="shared" si="4"/>
        <v>0</v>
      </c>
      <c r="AE12" s="76">
        <f>SUM(S12:AD12)</f>
        <v>0</v>
      </c>
      <c r="AF12" s="33">
        <f t="shared" ref="AF12:AQ12" si="5">$E$10*AF11</f>
        <v>0</v>
      </c>
      <c r="AG12" s="34">
        <f t="shared" si="5"/>
        <v>0</v>
      </c>
      <c r="AH12" s="34">
        <f t="shared" si="5"/>
        <v>0</v>
      </c>
      <c r="AI12" s="34">
        <f t="shared" si="5"/>
        <v>0</v>
      </c>
      <c r="AJ12" s="34">
        <f t="shared" si="5"/>
        <v>0</v>
      </c>
      <c r="AK12" s="34">
        <f t="shared" si="5"/>
        <v>0</v>
      </c>
      <c r="AL12" s="34">
        <f t="shared" si="5"/>
        <v>0</v>
      </c>
      <c r="AM12" s="34">
        <f t="shared" si="5"/>
        <v>0</v>
      </c>
      <c r="AN12" s="34">
        <f t="shared" si="5"/>
        <v>0</v>
      </c>
      <c r="AO12" s="34">
        <f t="shared" si="5"/>
        <v>0</v>
      </c>
      <c r="AP12" s="34">
        <f t="shared" si="5"/>
        <v>0</v>
      </c>
      <c r="AQ12" s="84">
        <f t="shared" si="5"/>
        <v>0</v>
      </c>
      <c r="AR12" s="76">
        <f>SUM(AF12:AQ12)</f>
        <v>0</v>
      </c>
    </row>
    <row r="13" spans="2:44" s="7" customFormat="1" ht="18.5" customHeight="1" thickBot="1" x14ac:dyDescent="0.6">
      <c r="B13" s="377"/>
      <c r="C13" s="384" t="s">
        <v>76</v>
      </c>
      <c r="D13" s="71" t="s">
        <v>51</v>
      </c>
      <c r="E13" s="73">
        <f>'【別紙】積算根拠（料金計画）'!$K$25/1000</f>
        <v>0</v>
      </c>
      <c r="F13" s="72"/>
      <c r="G13" s="38"/>
      <c r="H13" s="38"/>
      <c r="I13" s="38"/>
      <c r="J13" s="38"/>
      <c r="K13" s="38"/>
      <c r="L13" s="38"/>
      <c r="M13" s="38"/>
      <c r="N13" s="38"/>
      <c r="O13" s="38"/>
      <c r="P13" s="38"/>
      <c r="Q13" s="50"/>
      <c r="R13" s="59"/>
      <c r="S13" s="37"/>
      <c r="T13" s="38"/>
      <c r="U13" s="38"/>
      <c r="V13" s="38"/>
      <c r="W13" s="38"/>
      <c r="X13" s="38"/>
      <c r="Y13" s="38"/>
      <c r="Z13" s="38"/>
      <c r="AA13" s="38"/>
      <c r="AB13" s="38"/>
      <c r="AC13" s="38"/>
      <c r="AD13" s="86"/>
      <c r="AE13" s="78"/>
      <c r="AF13" s="37"/>
      <c r="AG13" s="38"/>
      <c r="AH13" s="38"/>
      <c r="AI13" s="38"/>
      <c r="AJ13" s="38"/>
      <c r="AK13" s="38"/>
      <c r="AL13" s="38"/>
      <c r="AM13" s="38"/>
      <c r="AN13" s="38"/>
      <c r="AO13" s="38"/>
      <c r="AP13" s="38"/>
      <c r="AQ13" s="86"/>
      <c r="AR13" s="78"/>
    </row>
    <row r="14" spans="2:44" s="19" customFormat="1" ht="18.5" customHeight="1" x14ac:dyDescent="0.55000000000000004">
      <c r="B14" s="377"/>
      <c r="C14" s="385"/>
      <c r="D14" s="20" t="s">
        <v>50</v>
      </c>
      <c r="E14" s="65"/>
      <c r="F14" s="31">
        <v>0</v>
      </c>
      <c r="G14" s="32"/>
      <c r="H14" s="32"/>
      <c r="I14" s="32"/>
      <c r="J14" s="32"/>
      <c r="K14" s="32"/>
      <c r="L14" s="32"/>
      <c r="M14" s="32"/>
      <c r="N14" s="32"/>
      <c r="O14" s="32"/>
      <c r="P14" s="32"/>
      <c r="Q14" s="47"/>
      <c r="R14" s="56"/>
      <c r="S14" s="31"/>
      <c r="T14" s="32"/>
      <c r="U14" s="32"/>
      <c r="V14" s="32"/>
      <c r="W14" s="32"/>
      <c r="X14" s="32"/>
      <c r="Y14" s="32"/>
      <c r="Z14" s="32"/>
      <c r="AA14" s="32"/>
      <c r="AB14" s="32"/>
      <c r="AC14" s="32"/>
      <c r="AD14" s="83"/>
      <c r="AE14" s="75"/>
      <c r="AF14" s="31"/>
      <c r="AG14" s="32"/>
      <c r="AH14" s="32"/>
      <c r="AI14" s="32"/>
      <c r="AJ14" s="32"/>
      <c r="AK14" s="32"/>
      <c r="AL14" s="32"/>
      <c r="AM14" s="32"/>
      <c r="AN14" s="32"/>
      <c r="AO14" s="32"/>
      <c r="AP14" s="32"/>
      <c r="AQ14" s="83"/>
      <c r="AR14" s="75"/>
    </row>
    <row r="15" spans="2:44" s="7" customFormat="1" ht="18.5" customHeight="1" x14ac:dyDescent="0.55000000000000004">
      <c r="B15" s="377"/>
      <c r="C15" s="386"/>
      <c r="D15" s="17" t="s">
        <v>68</v>
      </c>
      <c r="E15" s="18"/>
      <c r="F15" s="33">
        <f>E13*F14</f>
        <v>0</v>
      </c>
      <c r="G15" s="34">
        <f>$E$13*G14</f>
        <v>0</v>
      </c>
      <c r="H15" s="34">
        <f t="shared" ref="H15:Q15" si="6">$E$13*H14</f>
        <v>0</v>
      </c>
      <c r="I15" s="34">
        <f t="shared" si="6"/>
        <v>0</v>
      </c>
      <c r="J15" s="34">
        <f t="shared" si="6"/>
        <v>0</v>
      </c>
      <c r="K15" s="34">
        <f t="shared" si="6"/>
        <v>0</v>
      </c>
      <c r="L15" s="34">
        <f t="shared" si="6"/>
        <v>0</v>
      </c>
      <c r="M15" s="34">
        <f t="shared" si="6"/>
        <v>0</v>
      </c>
      <c r="N15" s="34">
        <f t="shared" si="6"/>
        <v>0</v>
      </c>
      <c r="O15" s="34">
        <f t="shared" si="6"/>
        <v>0</v>
      </c>
      <c r="P15" s="34">
        <f t="shared" si="6"/>
        <v>0</v>
      </c>
      <c r="Q15" s="48">
        <f t="shared" si="6"/>
        <v>0</v>
      </c>
      <c r="R15" s="57">
        <f>SUM(F15:Q15)</f>
        <v>0</v>
      </c>
      <c r="S15" s="33">
        <f t="shared" ref="S15:AD15" si="7">$E$13*S14</f>
        <v>0</v>
      </c>
      <c r="T15" s="34">
        <f t="shared" si="7"/>
        <v>0</v>
      </c>
      <c r="U15" s="34">
        <f t="shared" si="7"/>
        <v>0</v>
      </c>
      <c r="V15" s="34">
        <f t="shared" si="7"/>
        <v>0</v>
      </c>
      <c r="W15" s="34">
        <f t="shared" si="7"/>
        <v>0</v>
      </c>
      <c r="X15" s="34">
        <f t="shared" si="7"/>
        <v>0</v>
      </c>
      <c r="Y15" s="34">
        <f t="shared" si="7"/>
        <v>0</v>
      </c>
      <c r="Z15" s="34">
        <f t="shared" si="7"/>
        <v>0</v>
      </c>
      <c r="AA15" s="34">
        <f t="shared" si="7"/>
        <v>0</v>
      </c>
      <c r="AB15" s="34">
        <f t="shared" si="7"/>
        <v>0</v>
      </c>
      <c r="AC15" s="34">
        <f t="shared" si="7"/>
        <v>0</v>
      </c>
      <c r="AD15" s="84">
        <f t="shared" si="7"/>
        <v>0</v>
      </c>
      <c r="AE15" s="76">
        <f>SUM(S15:AD15)</f>
        <v>0</v>
      </c>
      <c r="AF15" s="33">
        <f t="shared" ref="AF15:AQ15" si="8">$E$13*AF14</f>
        <v>0</v>
      </c>
      <c r="AG15" s="34">
        <f t="shared" si="8"/>
        <v>0</v>
      </c>
      <c r="AH15" s="34">
        <f t="shared" si="8"/>
        <v>0</v>
      </c>
      <c r="AI15" s="34">
        <f t="shared" si="8"/>
        <v>0</v>
      </c>
      <c r="AJ15" s="34">
        <f t="shared" si="8"/>
        <v>0</v>
      </c>
      <c r="AK15" s="34">
        <f t="shared" si="8"/>
        <v>0</v>
      </c>
      <c r="AL15" s="34">
        <f t="shared" si="8"/>
        <v>0</v>
      </c>
      <c r="AM15" s="34">
        <f t="shared" si="8"/>
        <v>0</v>
      </c>
      <c r="AN15" s="34">
        <f t="shared" si="8"/>
        <v>0</v>
      </c>
      <c r="AO15" s="34">
        <f t="shared" si="8"/>
        <v>0</v>
      </c>
      <c r="AP15" s="34">
        <f t="shared" si="8"/>
        <v>0</v>
      </c>
      <c r="AQ15" s="84">
        <f t="shared" si="8"/>
        <v>0</v>
      </c>
      <c r="AR15" s="76">
        <f>SUM(AF15:AQ15)</f>
        <v>0</v>
      </c>
    </row>
    <row r="16" spans="2:44" s="7" customFormat="1" ht="18.5" customHeight="1" x14ac:dyDescent="0.55000000000000004">
      <c r="B16" s="377"/>
      <c r="C16" s="374" t="s">
        <v>78</v>
      </c>
      <c r="D16" s="375"/>
      <c r="E16" s="15">
        <v>0</v>
      </c>
      <c r="F16" s="39">
        <f t="shared" ref="F16:Q16" si="9">F9+F12+F15</f>
        <v>0</v>
      </c>
      <c r="G16" s="40">
        <f t="shared" si="9"/>
        <v>0</v>
      </c>
      <c r="H16" s="40">
        <f t="shared" si="9"/>
        <v>0</v>
      </c>
      <c r="I16" s="40">
        <f t="shared" si="9"/>
        <v>0</v>
      </c>
      <c r="J16" s="40">
        <f t="shared" si="9"/>
        <v>0</v>
      </c>
      <c r="K16" s="40">
        <f t="shared" si="9"/>
        <v>0</v>
      </c>
      <c r="L16" s="40">
        <f t="shared" si="9"/>
        <v>0</v>
      </c>
      <c r="M16" s="40">
        <f t="shared" si="9"/>
        <v>0</v>
      </c>
      <c r="N16" s="40">
        <f t="shared" si="9"/>
        <v>0</v>
      </c>
      <c r="O16" s="40">
        <f t="shared" si="9"/>
        <v>0</v>
      </c>
      <c r="P16" s="40">
        <f t="shared" si="9"/>
        <v>0</v>
      </c>
      <c r="Q16" s="51">
        <f t="shared" si="9"/>
        <v>0</v>
      </c>
      <c r="R16" s="60">
        <f>R9+R12+R15</f>
        <v>0</v>
      </c>
      <c r="S16" s="39">
        <f t="shared" ref="S16:AQ16" si="10">S9+S12+S15</f>
        <v>0</v>
      </c>
      <c r="T16" s="40">
        <f t="shared" si="10"/>
        <v>0</v>
      </c>
      <c r="U16" s="40">
        <f t="shared" si="10"/>
        <v>0</v>
      </c>
      <c r="V16" s="40">
        <f t="shared" si="10"/>
        <v>0</v>
      </c>
      <c r="W16" s="40">
        <f t="shared" si="10"/>
        <v>0</v>
      </c>
      <c r="X16" s="40">
        <f t="shared" si="10"/>
        <v>0</v>
      </c>
      <c r="Y16" s="40">
        <f t="shared" si="10"/>
        <v>0</v>
      </c>
      <c r="Z16" s="40">
        <f t="shared" si="10"/>
        <v>0</v>
      </c>
      <c r="AA16" s="40">
        <f t="shared" si="10"/>
        <v>0</v>
      </c>
      <c r="AB16" s="40">
        <f t="shared" si="10"/>
        <v>0</v>
      </c>
      <c r="AC16" s="40">
        <f t="shared" si="10"/>
        <v>0</v>
      </c>
      <c r="AD16" s="87">
        <f t="shared" si="10"/>
        <v>0</v>
      </c>
      <c r="AE16" s="79">
        <f t="shared" si="10"/>
        <v>0</v>
      </c>
      <c r="AF16" s="39">
        <f t="shared" si="10"/>
        <v>0</v>
      </c>
      <c r="AG16" s="40">
        <f t="shared" si="10"/>
        <v>0</v>
      </c>
      <c r="AH16" s="40">
        <f t="shared" si="10"/>
        <v>0</v>
      </c>
      <c r="AI16" s="40">
        <f t="shared" si="10"/>
        <v>0</v>
      </c>
      <c r="AJ16" s="40">
        <f t="shared" si="10"/>
        <v>0</v>
      </c>
      <c r="AK16" s="40">
        <f t="shared" si="10"/>
        <v>0</v>
      </c>
      <c r="AL16" s="40">
        <f t="shared" si="10"/>
        <v>0</v>
      </c>
      <c r="AM16" s="40">
        <f t="shared" si="10"/>
        <v>0</v>
      </c>
      <c r="AN16" s="40">
        <f t="shared" si="10"/>
        <v>0</v>
      </c>
      <c r="AO16" s="40">
        <f t="shared" si="10"/>
        <v>0</v>
      </c>
      <c r="AP16" s="40">
        <f t="shared" si="10"/>
        <v>0</v>
      </c>
      <c r="AQ16" s="87">
        <f t="shared" si="10"/>
        <v>0</v>
      </c>
      <c r="AR16" s="79">
        <f>AR9+AR12+AR15</f>
        <v>0</v>
      </c>
    </row>
    <row r="17" spans="2:44" s="7" customFormat="1" ht="18.5" customHeight="1" x14ac:dyDescent="0.55000000000000004">
      <c r="B17" s="378"/>
      <c r="C17" s="154" t="s">
        <v>52</v>
      </c>
      <c r="D17" s="131" t="s">
        <v>120</v>
      </c>
      <c r="E17" s="133" t="e">
        <f>ROUND('【別紙】積算根拠（料金計画）'!$L$30/1000,0)</f>
        <v>#DIV/0!</v>
      </c>
      <c r="F17" s="151" t="e">
        <f>E17</f>
        <v>#DIV/0!</v>
      </c>
      <c r="G17" s="152" t="e">
        <f>F17</f>
        <v>#DIV/0!</v>
      </c>
      <c r="H17" s="152" t="e">
        <f t="shared" ref="H17:Q17" si="11">G17</f>
        <v>#DIV/0!</v>
      </c>
      <c r="I17" s="152" t="e">
        <f t="shared" si="11"/>
        <v>#DIV/0!</v>
      </c>
      <c r="J17" s="152" t="e">
        <f t="shared" si="11"/>
        <v>#DIV/0!</v>
      </c>
      <c r="K17" s="152" t="e">
        <f t="shared" si="11"/>
        <v>#DIV/0!</v>
      </c>
      <c r="L17" s="152" t="e">
        <f t="shared" si="11"/>
        <v>#DIV/0!</v>
      </c>
      <c r="M17" s="152" t="e">
        <f t="shared" si="11"/>
        <v>#DIV/0!</v>
      </c>
      <c r="N17" s="152" t="e">
        <f t="shared" si="11"/>
        <v>#DIV/0!</v>
      </c>
      <c r="O17" s="152" t="e">
        <f t="shared" si="11"/>
        <v>#DIV/0!</v>
      </c>
      <c r="P17" s="152" t="e">
        <f t="shared" si="11"/>
        <v>#DIV/0!</v>
      </c>
      <c r="Q17" s="152" t="e">
        <f t="shared" si="11"/>
        <v>#DIV/0!</v>
      </c>
      <c r="R17" s="201" t="e">
        <f>SUM(E17:Q17)</f>
        <v>#DIV/0!</v>
      </c>
      <c r="S17" s="202" t="e">
        <f>F17</f>
        <v>#DIV/0!</v>
      </c>
      <c r="T17" s="203" t="e">
        <f t="shared" ref="T17:AD17" si="12">G17</f>
        <v>#DIV/0!</v>
      </c>
      <c r="U17" s="203" t="e">
        <f t="shared" si="12"/>
        <v>#DIV/0!</v>
      </c>
      <c r="V17" s="203" t="e">
        <f t="shared" si="12"/>
        <v>#DIV/0!</v>
      </c>
      <c r="W17" s="203" t="e">
        <f t="shared" si="12"/>
        <v>#DIV/0!</v>
      </c>
      <c r="X17" s="203" t="e">
        <f t="shared" si="12"/>
        <v>#DIV/0!</v>
      </c>
      <c r="Y17" s="203" t="e">
        <f t="shared" si="12"/>
        <v>#DIV/0!</v>
      </c>
      <c r="Z17" s="203" t="e">
        <f t="shared" si="12"/>
        <v>#DIV/0!</v>
      </c>
      <c r="AA17" s="203" t="e">
        <f t="shared" si="12"/>
        <v>#DIV/0!</v>
      </c>
      <c r="AB17" s="203" t="e">
        <f t="shared" si="12"/>
        <v>#DIV/0!</v>
      </c>
      <c r="AC17" s="203" t="e">
        <f t="shared" si="12"/>
        <v>#DIV/0!</v>
      </c>
      <c r="AD17" s="204" t="e">
        <f t="shared" si="12"/>
        <v>#DIV/0!</v>
      </c>
      <c r="AE17" s="205" t="e">
        <f>SUM(S17:AD17)</f>
        <v>#DIV/0!</v>
      </c>
      <c r="AF17" s="202" t="e">
        <f>S17</f>
        <v>#DIV/0!</v>
      </c>
      <c r="AG17" s="203" t="e">
        <f t="shared" ref="AG17:AQ17" si="13">T17</f>
        <v>#DIV/0!</v>
      </c>
      <c r="AH17" s="203" t="e">
        <f t="shared" si="13"/>
        <v>#DIV/0!</v>
      </c>
      <c r="AI17" s="203" t="e">
        <f t="shared" si="13"/>
        <v>#DIV/0!</v>
      </c>
      <c r="AJ17" s="203" t="e">
        <f t="shared" si="13"/>
        <v>#DIV/0!</v>
      </c>
      <c r="AK17" s="203" t="e">
        <f t="shared" si="13"/>
        <v>#DIV/0!</v>
      </c>
      <c r="AL17" s="203" t="e">
        <f t="shared" si="13"/>
        <v>#DIV/0!</v>
      </c>
      <c r="AM17" s="203" t="e">
        <f t="shared" si="13"/>
        <v>#DIV/0!</v>
      </c>
      <c r="AN17" s="203" t="e">
        <f t="shared" si="13"/>
        <v>#DIV/0!</v>
      </c>
      <c r="AO17" s="203" t="e">
        <f t="shared" si="13"/>
        <v>#DIV/0!</v>
      </c>
      <c r="AP17" s="203" t="e">
        <f t="shared" si="13"/>
        <v>#DIV/0!</v>
      </c>
      <c r="AQ17" s="204" t="e">
        <f t="shared" si="13"/>
        <v>#DIV/0!</v>
      </c>
      <c r="AR17" s="205" t="e">
        <f>SUM(AF17:AQ17)</f>
        <v>#DIV/0!</v>
      </c>
    </row>
    <row r="18" spans="2:44" s="7" customFormat="1" ht="18.5" customHeight="1" x14ac:dyDescent="0.55000000000000004">
      <c r="B18" s="378"/>
      <c r="C18" s="155" t="s">
        <v>53</v>
      </c>
      <c r="D18" s="156"/>
      <c r="E18" s="140"/>
      <c r="F18" s="157"/>
      <c r="G18" s="158"/>
      <c r="H18" s="158"/>
      <c r="I18" s="158"/>
      <c r="J18" s="158"/>
      <c r="K18" s="158"/>
      <c r="L18" s="158"/>
      <c r="M18" s="158"/>
      <c r="N18" s="158"/>
      <c r="O18" s="158"/>
      <c r="P18" s="158"/>
      <c r="Q18" s="159"/>
      <c r="R18" s="206">
        <f t="shared" ref="R18:R31" si="14">SUM(E18:Q18)</f>
        <v>0</v>
      </c>
      <c r="S18" s="207"/>
      <c r="T18" s="208"/>
      <c r="U18" s="208"/>
      <c r="V18" s="208"/>
      <c r="W18" s="208"/>
      <c r="X18" s="208"/>
      <c r="Y18" s="208"/>
      <c r="Z18" s="208"/>
      <c r="AA18" s="208"/>
      <c r="AB18" s="208"/>
      <c r="AC18" s="208"/>
      <c r="AD18" s="209"/>
      <c r="AE18" s="210">
        <f t="shared" ref="AE18:AE31" si="15">SUM(S18:AD18)</f>
        <v>0</v>
      </c>
      <c r="AF18" s="207"/>
      <c r="AG18" s="208"/>
      <c r="AH18" s="208"/>
      <c r="AI18" s="208"/>
      <c r="AJ18" s="208"/>
      <c r="AK18" s="208"/>
      <c r="AL18" s="208"/>
      <c r="AM18" s="208"/>
      <c r="AN18" s="208"/>
      <c r="AO18" s="208"/>
      <c r="AP18" s="208"/>
      <c r="AQ18" s="209"/>
      <c r="AR18" s="210">
        <f t="shared" ref="AR18:AR31" si="16">SUM(AF18:AQ18)</f>
        <v>0</v>
      </c>
    </row>
    <row r="19" spans="2:44" s="7" customFormat="1" ht="18.5" customHeight="1" x14ac:dyDescent="0.55000000000000004">
      <c r="B19" s="378"/>
      <c r="C19" s="145"/>
      <c r="D19" s="146"/>
      <c r="E19" s="147"/>
      <c r="F19" s="148"/>
      <c r="G19" s="149"/>
      <c r="H19" s="149"/>
      <c r="I19" s="149"/>
      <c r="J19" s="149"/>
      <c r="K19" s="149"/>
      <c r="L19" s="149"/>
      <c r="M19" s="149"/>
      <c r="N19" s="149"/>
      <c r="O19" s="149"/>
      <c r="P19" s="149"/>
      <c r="Q19" s="150"/>
      <c r="R19" s="211"/>
      <c r="S19" s="212"/>
      <c r="T19" s="213"/>
      <c r="U19" s="213"/>
      <c r="V19" s="213"/>
      <c r="W19" s="213"/>
      <c r="X19" s="213"/>
      <c r="Y19" s="213"/>
      <c r="Z19" s="213"/>
      <c r="AA19" s="213"/>
      <c r="AB19" s="213"/>
      <c r="AC19" s="213"/>
      <c r="AD19" s="214"/>
      <c r="AE19" s="215">
        <f t="shared" si="15"/>
        <v>0</v>
      </c>
      <c r="AF19" s="212"/>
      <c r="AG19" s="213"/>
      <c r="AH19" s="213"/>
      <c r="AI19" s="213"/>
      <c r="AJ19" s="213"/>
      <c r="AK19" s="213"/>
      <c r="AL19" s="213"/>
      <c r="AM19" s="213"/>
      <c r="AN19" s="213"/>
      <c r="AO19" s="213"/>
      <c r="AP19" s="213"/>
      <c r="AQ19" s="214"/>
      <c r="AR19" s="215">
        <f t="shared" si="16"/>
        <v>0</v>
      </c>
    </row>
    <row r="20" spans="2:44" s="7" customFormat="1" ht="18.5" customHeight="1" x14ac:dyDescent="0.55000000000000004">
      <c r="B20" s="378"/>
      <c r="C20" s="131" t="s">
        <v>54</v>
      </c>
      <c r="D20" s="132" t="s">
        <v>93</v>
      </c>
      <c r="E20" s="133"/>
      <c r="F20" s="134"/>
      <c r="G20" s="135"/>
      <c r="H20" s="135"/>
      <c r="I20" s="135"/>
      <c r="J20" s="135"/>
      <c r="K20" s="135"/>
      <c r="L20" s="135"/>
      <c r="M20" s="135"/>
      <c r="N20" s="135"/>
      <c r="O20" s="135"/>
      <c r="P20" s="135"/>
      <c r="Q20" s="136"/>
      <c r="R20" s="201">
        <f>SUM(E20:Q20)</f>
        <v>0</v>
      </c>
      <c r="S20" s="216"/>
      <c r="T20" s="217"/>
      <c r="U20" s="217"/>
      <c r="V20" s="217"/>
      <c r="W20" s="217"/>
      <c r="X20" s="217"/>
      <c r="Y20" s="217"/>
      <c r="Z20" s="217"/>
      <c r="AA20" s="217"/>
      <c r="AB20" s="217"/>
      <c r="AC20" s="217"/>
      <c r="AD20" s="218"/>
      <c r="AE20" s="205">
        <f t="shared" si="15"/>
        <v>0</v>
      </c>
      <c r="AF20" s="216"/>
      <c r="AG20" s="217"/>
      <c r="AH20" s="217"/>
      <c r="AI20" s="217"/>
      <c r="AJ20" s="217"/>
      <c r="AK20" s="217"/>
      <c r="AL20" s="217"/>
      <c r="AM20" s="217"/>
      <c r="AN20" s="217"/>
      <c r="AO20" s="217"/>
      <c r="AP20" s="217"/>
      <c r="AQ20" s="218"/>
      <c r="AR20" s="205">
        <f t="shared" si="16"/>
        <v>0</v>
      </c>
    </row>
    <row r="21" spans="2:44" s="7" customFormat="1" ht="18.5" customHeight="1" x14ac:dyDescent="0.55000000000000004">
      <c r="B21" s="378"/>
      <c r="C21" s="138"/>
      <c r="D21" s="139" t="s">
        <v>55</v>
      </c>
      <c r="E21" s="140"/>
      <c r="F21" s="141"/>
      <c r="G21" s="142"/>
      <c r="H21" s="142"/>
      <c r="I21" s="142"/>
      <c r="J21" s="142"/>
      <c r="K21" s="142"/>
      <c r="L21" s="142"/>
      <c r="M21" s="142"/>
      <c r="N21" s="142"/>
      <c r="O21" s="142"/>
      <c r="P21" s="142"/>
      <c r="Q21" s="143"/>
      <c r="R21" s="206">
        <f>SUM(E21:Q21)</f>
        <v>0</v>
      </c>
      <c r="S21" s="219"/>
      <c r="T21" s="220"/>
      <c r="U21" s="220"/>
      <c r="V21" s="220"/>
      <c r="W21" s="220"/>
      <c r="X21" s="220"/>
      <c r="Y21" s="220"/>
      <c r="Z21" s="220"/>
      <c r="AA21" s="220"/>
      <c r="AB21" s="220"/>
      <c r="AC21" s="220"/>
      <c r="AD21" s="221"/>
      <c r="AE21" s="210">
        <f t="shared" si="15"/>
        <v>0</v>
      </c>
      <c r="AF21" s="219"/>
      <c r="AG21" s="220"/>
      <c r="AH21" s="220"/>
      <c r="AI21" s="220"/>
      <c r="AJ21" s="220"/>
      <c r="AK21" s="220"/>
      <c r="AL21" s="220"/>
      <c r="AM21" s="220"/>
      <c r="AN21" s="220"/>
      <c r="AO21" s="220"/>
      <c r="AP21" s="220"/>
      <c r="AQ21" s="221"/>
      <c r="AR21" s="210">
        <f t="shared" si="16"/>
        <v>0</v>
      </c>
    </row>
    <row r="22" spans="2:44" s="7" customFormat="1" ht="18.5" customHeight="1" x14ac:dyDescent="0.55000000000000004">
      <c r="B22" s="378"/>
      <c r="C22" s="145"/>
      <c r="D22" s="146"/>
      <c r="E22" s="147"/>
      <c r="F22" s="148"/>
      <c r="G22" s="149"/>
      <c r="H22" s="149"/>
      <c r="I22" s="149"/>
      <c r="J22" s="149"/>
      <c r="K22" s="149"/>
      <c r="L22" s="149"/>
      <c r="M22" s="149"/>
      <c r="N22" s="149"/>
      <c r="O22" s="149"/>
      <c r="P22" s="149"/>
      <c r="Q22" s="150"/>
      <c r="R22" s="211"/>
      <c r="S22" s="212"/>
      <c r="T22" s="213"/>
      <c r="U22" s="213"/>
      <c r="V22" s="213"/>
      <c r="W22" s="213"/>
      <c r="X22" s="213"/>
      <c r="Y22" s="213"/>
      <c r="Z22" s="213"/>
      <c r="AA22" s="213"/>
      <c r="AB22" s="213"/>
      <c r="AC22" s="213"/>
      <c r="AD22" s="214"/>
      <c r="AE22" s="215">
        <f t="shared" si="15"/>
        <v>0</v>
      </c>
      <c r="AF22" s="212"/>
      <c r="AG22" s="213"/>
      <c r="AH22" s="213"/>
      <c r="AI22" s="213"/>
      <c r="AJ22" s="213"/>
      <c r="AK22" s="213"/>
      <c r="AL22" s="213"/>
      <c r="AM22" s="213"/>
      <c r="AN22" s="213"/>
      <c r="AO22" s="213"/>
      <c r="AP22" s="213"/>
      <c r="AQ22" s="214"/>
      <c r="AR22" s="215">
        <f t="shared" si="16"/>
        <v>0</v>
      </c>
    </row>
    <row r="23" spans="2:44" s="7" customFormat="1" ht="18.5" customHeight="1" x14ac:dyDescent="0.55000000000000004">
      <c r="B23" s="378"/>
      <c r="C23" s="131" t="s">
        <v>70</v>
      </c>
      <c r="D23" s="131" t="s">
        <v>71</v>
      </c>
      <c r="E23" s="133"/>
      <c r="F23" s="151"/>
      <c r="G23" s="152"/>
      <c r="H23" s="152"/>
      <c r="I23" s="152"/>
      <c r="J23" s="152"/>
      <c r="K23" s="152"/>
      <c r="L23" s="152"/>
      <c r="M23" s="152"/>
      <c r="N23" s="152"/>
      <c r="O23" s="152"/>
      <c r="P23" s="152"/>
      <c r="Q23" s="153"/>
      <c r="R23" s="201">
        <f t="shared" si="14"/>
        <v>0</v>
      </c>
      <c r="S23" s="202"/>
      <c r="T23" s="217"/>
      <c r="U23" s="217"/>
      <c r="V23" s="217"/>
      <c r="W23" s="217"/>
      <c r="X23" s="217"/>
      <c r="Y23" s="217"/>
      <c r="Z23" s="217"/>
      <c r="AA23" s="217"/>
      <c r="AB23" s="217"/>
      <c r="AC23" s="217"/>
      <c r="AD23" s="218"/>
      <c r="AE23" s="205">
        <f t="shared" si="15"/>
        <v>0</v>
      </c>
      <c r="AF23" s="202"/>
      <c r="AG23" s="217"/>
      <c r="AH23" s="217"/>
      <c r="AI23" s="217"/>
      <c r="AJ23" s="217"/>
      <c r="AK23" s="217"/>
      <c r="AL23" s="217"/>
      <c r="AM23" s="217"/>
      <c r="AN23" s="217"/>
      <c r="AO23" s="217"/>
      <c r="AP23" s="217"/>
      <c r="AQ23" s="218"/>
      <c r="AR23" s="205">
        <f t="shared" si="16"/>
        <v>0</v>
      </c>
    </row>
    <row r="24" spans="2:44" s="7" customFormat="1" ht="18.5" customHeight="1" x14ac:dyDescent="0.55000000000000004">
      <c r="B24" s="378"/>
      <c r="C24" s="138" t="s">
        <v>56</v>
      </c>
      <c r="D24" s="139" t="s">
        <v>85</v>
      </c>
      <c r="E24" s="140"/>
      <c r="F24" s="144"/>
      <c r="G24" s="142"/>
      <c r="H24" s="142"/>
      <c r="I24" s="142"/>
      <c r="J24" s="142"/>
      <c r="K24" s="142"/>
      <c r="L24" s="142"/>
      <c r="M24" s="142"/>
      <c r="N24" s="142"/>
      <c r="O24" s="142"/>
      <c r="P24" s="142"/>
      <c r="Q24" s="143"/>
      <c r="R24" s="206">
        <f t="shared" si="14"/>
        <v>0</v>
      </c>
      <c r="S24" s="219"/>
      <c r="T24" s="220"/>
      <c r="U24" s="220"/>
      <c r="V24" s="220"/>
      <c r="W24" s="220"/>
      <c r="X24" s="220"/>
      <c r="Y24" s="220"/>
      <c r="Z24" s="220"/>
      <c r="AA24" s="220"/>
      <c r="AB24" s="220"/>
      <c r="AC24" s="220"/>
      <c r="AD24" s="221"/>
      <c r="AE24" s="210">
        <f t="shared" si="15"/>
        <v>0</v>
      </c>
      <c r="AF24" s="219"/>
      <c r="AG24" s="220"/>
      <c r="AH24" s="220"/>
      <c r="AI24" s="220"/>
      <c r="AJ24" s="220"/>
      <c r="AK24" s="220"/>
      <c r="AL24" s="220"/>
      <c r="AM24" s="220"/>
      <c r="AN24" s="220"/>
      <c r="AO24" s="220"/>
      <c r="AP24" s="220"/>
      <c r="AQ24" s="221"/>
      <c r="AR24" s="210">
        <f t="shared" si="16"/>
        <v>0</v>
      </c>
    </row>
    <row r="25" spans="2:44" s="7" customFormat="1" ht="18.5" customHeight="1" x14ac:dyDescent="0.55000000000000004">
      <c r="B25" s="378"/>
      <c r="C25" s="138"/>
      <c r="D25" s="139" t="s">
        <v>86</v>
      </c>
      <c r="E25" s="140"/>
      <c r="F25" s="144"/>
      <c r="G25" s="142"/>
      <c r="H25" s="142"/>
      <c r="I25" s="142"/>
      <c r="J25" s="142"/>
      <c r="K25" s="142"/>
      <c r="L25" s="142"/>
      <c r="M25" s="142"/>
      <c r="N25" s="142"/>
      <c r="O25" s="142"/>
      <c r="P25" s="142"/>
      <c r="Q25" s="143"/>
      <c r="R25" s="206">
        <f t="shared" si="14"/>
        <v>0</v>
      </c>
      <c r="S25" s="219"/>
      <c r="T25" s="220"/>
      <c r="U25" s="220"/>
      <c r="V25" s="220"/>
      <c r="W25" s="220"/>
      <c r="X25" s="220"/>
      <c r="Y25" s="220"/>
      <c r="Z25" s="220"/>
      <c r="AA25" s="220"/>
      <c r="AB25" s="220"/>
      <c r="AC25" s="220"/>
      <c r="AD25" s="221"/>
      <c r="AE25" s="210">
        <f t="shared" si="15"/>
        <v>0</v>
      </c>
      <c r="AF25" s="219"/>
      <c r="AG25" s="220"/>
      <c r="AH25" s="220"/>
      <c r="AI25" s="220"/>
      <c r="AJ25" s="220"/>
      <c r="AK25" s="220"/>
      <c r="AL25" s="220"/>
      <c r="AM25" s="220"/>
      <c r="AN25" s="220"/>
      <c r="AO25" s="220"/>
      <c r="AP25" s="220"/>
      <c r="AQ25" s="221"/>
      <c r="AR25" s="210">
        <f t="shared" si="16"/>
        <v>0</v>
      </c>
    </row>
    <row r="26" spans="2:44" s="7" customFormat="1" ht="18.5" customHeight="1" x14ac:dyDescent="0.55000000000000004">
      <c r="B26" s="378"/>
      <c r="C26" s="145"/>
      <c r="D26" s="146" t="s">
        <v>57</v>
      </c>
      <c r="E26" s="147"/>
      <c r="F26" s="148"/>
      <c r="G26" s="149"/>
      <c r="H26" s="149"/>
      <c r="I26" s="149"/>
      <c r="J26" s="149"/>
      <c r="K26" s="149"/>
      <c r="L26" s="149"/>
      <c r="M26" s="149"/>
      <c r="N26" s="149"/>
      <c r="O26" s="149"/>
      <c r="P26" s="149"/>
      <c r="Q26" s="150"/>
      <c r="R26" s="211">
        <f t="shared" si="14"/>
        <v>0</v>
      </c>
      <c r="S26" s="212"/>
      <c r="T26" s="213"/>
      <c r="U26" s="213"/>
      <c r="V26" s="213"/>
      <c r="W26" s="213"/>
      <c r="X26" s="213"/>
      <c r="Y26" s="213"/>
      <c r="Z26" s="213"/>
      <c r="AA26" s="213"/>
      <c r="AB26" s="213"/>
      <c r="AC26" s="213"/>
      <c r="AD26" s="214"/>
      <c r="AE26" s="215">
        <f t="shared" si="15"/>
        <v>0</v>
      </c>
      <c r="AF26" s="212"/>
      <c r="AG26" s="213"/>
      <c r="AH26" s="213"/>
      <c r="AI26" s="213"/>
      <c r="AJ26" s="213"/>
      <c r="AK26" s="213"/>
      <c r="AL26" s="213"/>
      <c r="AM26" s="213"/>
      <c r="AN26" s="213"/>
      <c r="AO26" s="213"/>
      <c r="AP26" s="213"/>
      <c r="AQ26" s="214"/>
      <c r="AR26" s="215">
        <f t="shared" si="16"/>
        <v>0</v>
      </c>
    </row>
    <row r="27" spans="2:44" s="7" customFormat="1" ht="18.5" customHeight="1" x14ac:dyDescent="0.55000000000000004">
      <c r="B27" s="378"/>
      <c r="C27" s="131" t="s">
        <v>58</v>
      </c>
      <c r="D27" s="131"/>
      <c r="E27" s="133"/>
      <c r="F27" s="137"/>
      <c r="G27" s="135"/>
      <c r="H27" s="135"/>
      <c r="I27" s="135"/>
      <c r="J27" s="135"/>
      <c r="K27" s="135"/>
      <c r="L27" s="135"/>
      <c r="M27" s="135"/>
      <c r="N27" s="135"/>
      <c r="O27" s="135"/>
      <c r="P27" s="135"/>
      <c r="Q27" s="136"/>
      <c r="R27" s="201">
        <f t="shared" si="14"/>
        <v>0</v>
      </c>
      <c r="S27" s="216"/>
      <c r="T27" s="217"/>
      <c r="U27" s="217"/>
      <c r="V27" s="217"/>
      <c r="W27" s="217"/>
      <c r="X27" s="217"/>
      <c r="Y27" s="217"/>
      <c r="Z27" s="217"/>
      <c r="AA27" s="217"/>
      <c r="AB27" s="217"/>
      <c r="AC27" s="217"/>
      <c r="AD27" s="218"/>
      <c r="AE27" s="205">
        <f t="shared" si="15"/>
        <v>0</v>
      </c>
      <c r="AF27" s="216"/>
      <c r="AG27" s="217"/>
      <c r="AH27" s="217"/>
      <c r="AI27" s="217"/>
      <c r="AJ27" s="217"/>
      <c r="AK27" s="217"/>
      <c r="AL27" s="217"/>
      <c r="AM27" s="217"/>
      <c r="AN27" s="217"/>
      <c r="AO27" s="217"/>
      <c r="AP27" s="217"/>
      <c r="AQ27" s="218"/>
      <c r="AR27" s="205">
        <f t="shared" si="16"/>
        <v>0</v>
      </c>
    </row>
    <row r="28" spans="2:44" s="7" customFormat="1" ht="18.5" customHeight="1" x14ac:dyDescent="0.55000000000000004">
      <c r="B28" s="378"/>
      <c r="C28" s="138" t="s">
        <v>59</v>
      </c>
      <c r="D28" s="138"/>
      <c r="E28" s="140"/>
      <c r="F28" s="144"/>
      <c r="G28" s="142"/>
      <c r="H28" s="142"/>
      <c r="I28" s="142"/>
      <c r="J28" s="142"/>
      <c r="K28" s="142"/>
      <c r="L28" s="142"/>
      <c r="M28" s="142"/>
      <c r="N28" s="142"/>
      <c r="O28" s="142"/>
      <c r="P28" s="142"/>
      <c r="Q28" s="143"/>
      <c r="R28" s="206">
        <f t="shared" si="14"/>
        <v>0</v>
      </c>
      <c r="S28" s="219"/>
      <c r="T28" s="220"/>
      <c r="U28" s="220"/>
      <c r="V28" s="220"/>
      <c r="W28" s="220"/>
      <c r="X28" s="220"/>
      <c r="Y28" s="220"/>
      <c r="Z28" s="220"/>
      <c r="AA28" s="220"/>
      <c r="AB28" s="220"/>
      <c r="AC28" s="220"/>
      <c r="AD28" s="221"/>
      <c r="AE28" s="210">
        <f t="shared" si="15"/>
        <v>0</v>
      </c>
      <c r="AF28" s="219"/>
      <c r="AG28" s="220"/>
      <c r="AH28" s="220"/>
      <c r="AI28" s="220"/>
      <c r="AJ28" s="220"/>
      <c r="AK28" s="220"/>
      <c r="AL28" s="220"/>
      <c r="AM28" s="220"/>
      <c r="AN28" s="220"/>
      <c r="AO28" s="220"/>
      <c r="AP28" s="220"/>
      <c r="AQ28" s="221"/>
      <c r="AR28" s="210">
        <f t="shared" si="16"/>
        <v>0</v>
      </c>
    </row>
    <row r="29" spans="2:44" s="7" customFormat="1" ht="18.5" customHeight="1" x14ac:dyDescent="0.55000000000000004">
      <c r="B29" s="378"/>
      <c r="C29" s="138" t="s">
        <v>60</v>
      </c>
      <c r="D29" s="138"/>
      <c r="E29" s="140"/>
      <c r="F29" s="144"/>
      <c r="G29" s="142"/>
      <c r="H29" s="142"/>
      <c r="I29" s="142"/>
      <c r="J29" s="142"/>
      <c r="K29" s="142"/>
      <c r="L29" s="142"/>
      <c r="M29" s="142"/>
      <c r="N29" s="142"/>
      <c r="O29" s="142"/>
      <c r="P29" s="142"/>
      <c r="Q29" s="143"/>
      <c r="R29" s="206">
        <f>SUM(E29:Q29)</f>
        <v>0</v>
      </c>
      <c r="S29" s="219"/>
      <c r="T29" s="220"/>
      <c r="U29" s="220"/>
      <c r="V29" s="220"/>
      <c r="W29" s="220"/>
      <c r="X29" s="220"/>
      <c r="Y29" s="220"/>
      <c r="Z29" s="220"/>
      <c r="AA29" s="220"/>
      <c r="AB29" s="220"/>
      <c r="AC29" s="220"/>
      <c r="AD29" s="221"/>
      <c r="AE29" s="210">
        <f t="shared" si="15"/>
        <v>0</v>
      </c>
      <c r="AF29" s="219"/>
      <c r="AG29" s="220"/>
      <c r="AH29" s="220"/>
      <c r="AI29" s="220"/>
      <c r="AJ29" s="220"/>
      <c r="AK29" s="220"/>
      <c r="AL29" s="220"/>
      <c r="AM29" s="220"/>
      <c r="AN29" s="220"/>
      <c r="AO29" s="220"/>
      <c r="AP29" s="220"/>
      <c r="AQ29" s="221"/>
      <c r="AR29" s="210">
        <f t="shared" si="16"/>
        <v>0</v>
      </c>
    </row>
    <row r="30" spans="2:44" s="7" customFormat="1" ht="18.5" customHeight="1" x14ac:dyDescent="0.55000000000000004">
      <c r="B30" s="378"/>
      <c r="C30" s="138" t="s">
        <v>61</v>
      </c>
      <c r="D30" s="138"/>
      <c r="E30" s="140"/>
      <c r="F30" s="144"/>
      <c r="G30" s="142"/>
      <c r="H30" s="142"/>
      <c r="I30" s="142"/>
      <c r="J30" s="142"/>
      <c r="K30" s="142"/>
      <c r="L30" s="142"/>
      <c r="M30" s="142"/>
      <c r="N30" s="142"/>
      <c r="O30" s="142"/>
      <c r="P30" s="142"/>
      <c r="Q30" s="143"/>
      <c r="R30" s="206">
        <f t="shared" si="14"/>
        <v>0</v>
      </c>
      <c r="S30" s="219"/>
      <c r="T30" s="220"/>
      <c r="U30" s="220"/>
      <c r="V30" s="220"/>
      <c r="W30" s="220"/>
      <c r="X30" s="220"/>
      <c r="Y30" s="220"/>
      <c r="Z30" s="220"/>
      <c r="AA30" s="220"/>
      <c r="AB30" s="220"/>
      <c r="AC30" s="220"/>
      <c r="AD30" s="221"/>
      <c r="AE30" s="210">
        <f t="shared" si="15"/>
        <v>0</v>
      </c>
      <c r="AF30" s="219"/>
      <c r="AG30" s="220"/>
      <c r="AH30" s="220"/>
      <c r="AI30" s="220"/>
      <c r="AJ30" s="220"/>
      <c r="AK30" s="220"/>
      <c r="AL30" s="220"/>
      <c r="AM30" s="220"/>
      <c r="AN30" s="220"/>
      <c r="AO30" s="220"/>
      <c r="AP30" s="220"/>
      <c r="AQ30" s="221"/>
      <c r="AR30" s="210">
        <f t="shared" si="16"/>
        <v>0</v>
      </c>
    </row>
    <row r="31" spans="2:44" s="7" customFormat="1" ht="18.5" customHeight="1" x14ac:dyDescent="0.55000000000000004">
      <c r="B31" s="378"/>
      <c r="C31" s="138" t="s">
        <v>62</v>
      </c>
      <c r="D31" s="138" t="s">
        <v>72</v>
      </c>
      <c r="E31" s="140"/>
      <c r="F31" s="144"/>
      <c r="G31" s="142"/>
      <c r="H31" s="142"/>
      <c r="I31" s="142"/>
      <c r="J31" s="142"/>
      <c r="K31" s="142"/>
      <c r="L31" s="142"/>
      <c r="M31" s="142"/>
      <c r="N31" s="142"/>
      <c r="O31" s="142"/>
      <c r="P31" s="142"/>
      <c r="Q31" s="143"/>
      <c r="R31" s="206">
        <f t="shared" si="14"/>
        <v>0</v>
      </c>
      <c r="S31" s="219"/>
      <c r="T31" s="220"/>
      <c r="U31" s="220"/>
      <c r="V31" s="220"/>
      <c r="W31" s="220"/>
      <c r="X31" s="220"/>
      <c r="Y31" s="220"/>
      <c r="Z31" s="220"/>
      <c r="AA31" s="220"/>
      <c r="AB31" s="220"/>
      <c r="AC31" s="220"/>
      <c r="AD31" s="221"/>
      <c r="AE31" s="210">
        <f t="shared" si="15"/>
        <v>0</v>
      </c>
      <c r="AF31" s="219"/>
      <c r="AG31" s="220"/>
      <c r="AH31" s="220"/>
      <c r="AI31" s="220"/>
      <c r="AJ31" s="220"/>
      <c r="AK31" s="220"/>
      <c r="AL31" s="220"/>
      <c r="AM31" s="220"/>
      <c r="AN31" s="220"/>
      <c r="AO31" s="220"/>
      <c r="AP31" s="220"/>
      <c r="AQ31" s="221"/>
      <c r="AR31" s="210">
        <f t="shared" si="16"/>
        <v>0</v>
      </c>
    </row>
    <row r="32" spans="2:44" s="7" customFormat="1" ht="18.5" customHeight="1" x14ac:dyDescent="0.55000000000000004">
      <c r="B32" s="378"/>
      <c r="C32" s="11"/>
      <c r="D32" s="11"/>
      <c r="E32" s="12"/>
      <c r="F32" s="41"/>
      <c r="G32" s="42"/>
      <c r="H32" s="42"/>
      <c r="I32" s="42"/>
      <c r="J32" s="42"/>
      <c r="K32" s="42"/>
      <c r="L32" s="42"/>
      <c r="M32" s="42"/>
      <c r="N32" s="42"/>
      <c r="O32" s="42"/>
      <c r="P32" s="42"/>
      <c r="Q32" s="52"/>
      <c r="R32" s="222"/>
      <c r="S32" s="223"/>
      <c r="T32" s="224"/>
      <c r="U32" s="224"/>
      <c r="V32" s="224"/>
      <c r="W32" s="224"/>
      <c r="X32" s="224"/>
      <c r="Y32" s="224"/>
      <c r="Z32" s="224"/>
      <c r="AA32" s="224"/>
      <c r="AB32" s="224"/>
      <c r="AC32" s="224"/>
      <c r="AD32" s="225"/>
      <c r="AE32" s="226"/>
      <c r="AF32" s="223"/>
      <c r="AG32" s="224"/>
      <c r="AH32" s="224"/>
      <c r="AI32" s="224"/>
      <c r="AJ32" s="224"/>
      <c r="AK32" s="224"/>
      <c r="AL32" s="224"/>
      <c r="AM32" s="224"/>
      <c r="AN32" s="224"/>
      <c r="AO32" s="224"/>
      <c r="AP32" s="224"/>
      <c r="AQ32" s="225"/>
      <c r="AR32" s="226"/>
    </row>
    <row r="33" spans="2:44" s="16" customFormat="1" ht="18.5" customHeight="1" thickBot="1" x14ac:dyDescent="0.6">
      <c r="B33" s="378"/>
      <c r="C33" s="376" t="s">
        <v>79</v>
      </c>
      <c r="D33" s="376"/>
      <c r="E33" s="26" t="e">
        <f t="shared" ref="E33:AR33" si="17">SUM(E17:E32)</f>
        <v>#DIV/0!</v>
      </c>
      <c r="F33" s="43" t="e">
        <f>SUM(F17:F32)</f>
        <v>#DIV/0!</v>
      </c>
      <c r="G33" s="44" t="e">
        <f t="shared" si="17"/>
        <v>#DIV/0!</v>
      </c>
      <c r="H33" s="44" t="e">
        <f t="shared" si="17"/>
        <v>#DIV/0!</v>
      </c>
      <c r="I33" s="44" t="e">
        <f t="shared" si="17"/>
        <v>#DIV/0!</v>
      </c>
      <c r="J33" s="44" t="e">
        <f t="shared" si="17"/>
        <v>#DIV/0!</v>
      </c>
      <c r="K33" s="44" t="e">
        <f t="shared" si="17"/>
        <v>#DIV/0!</v>
      </c>
      <c r="L33" s="44" t="e">
        <f t="shared" si="17"/>
        <v>#DIV/0!</v>
      </c>
      <c r="M33" s="44" t="e">
        <f t="shared" si="17"/>
        <v>#DIV/0!</v>
      </c>
      <c r="N33" s="44" t="e">
        <f t="shared" si="17"/>
        <v>#DIV/0!</v>
      </c>
      <c r="O33" s="44" t="e">
        <f t="shared" si="17"/>
        <v>#DIV/0!</v>
      </c>
      <c r="P33" s="44" t="e">
        <f t="shared" si="17"/>
        <v>#DIV/0!</v>
      </c>
      <c r="Q33" s="53" t="e">
        <f t="shared" si="17"/>
        <v>#DIV/0!</v>
      </c>
      <c r="R33" s="61" t="e">
        <f t="shared" si="17"/>
        <v>#DIV/0!</v>
      </c>
      <c r="S33" s="43" t="e">
        <f t="shared" si="17"/>
        <v>#DIV/0!</v>
      </c>
      <c r="T33" s="44" t="e">
        <f t="shared" si="17"/>
        <v>#DIV/0!</v>
      </c>
      <c r="U33" s="44" t="e">
        <f t="shared" si="17"/>
        <v>#DIV/0!</v>
      </c>
      <c r="V33" s="44" t="e">
        <f t="shared" si="17"/>
        <v>#DIV/0!</v>
      </c>
      <c r="W33" s="44" t="e">
        <f t="shared" si="17"/>
        <v>#DIV/0!</v>
      </c>
      <c r="X33" s="44" t="e">
        <f t="shared" si="17"/>
        <v>#DIV/0!</v>
      </c>
      <c r="Y33" s="44" t="e">
        <f t="shared" si="17"/>
        <v>#DIV/0!</v>
      </c>
      <c r="Z33" s="44" t="e">
        <f t="shared" si="17"/>
        <v>#DIV/0!</v>
      </c>
      <c r="AA33" s="44" t="e">
        <f t="shared" si="17"/>
        <v>#DIV/0!</v>
      </c>
      <c r="AB33" s="44" t="e">
        <f t="shared" si="17"/>
        <v>#DIV/0!</v>
      </c>
      <c r="AC33" s="44" t="e">
        <f t="shared" si="17"/>
        <v>#DIV/0!</v>
      </c>
      <c r="AD33" s="88" t="e">
        <f t="shared" si="17"/>
        <v>#DIV/0!</v>
      </c>
      <c r="AE33" s="80" t="e">
        <f t="shared" si="17"/>
        <v>#DIV/0!</v>
      </c>
      <c r="AF33" s="43" t="e">
        <f t="shared" si="17"/>
        <v>#DIV/0!</v>
      </c>
      <c r="AG33" s="44" t="e">
        <f t="shared" si="17"/>
        <v>#DIV/0!</v>
      </c>
      <c r="AH33" s="44" t="e">
        <f t="shared" si="17"/>
        <v>#DIV/0!</v>
      </c>
      <c r="AI33" s="44" t="e">
        <f t="shared" si="17"/>
        <v>#DIV/0!</v>
      </c>
      <c r="AJ33" s="44" t="e">
        <f t="shared" si="17"/>
        <v>#DIV/0!</v>
      </c>
      <c r="AK33" s="44" t="e">
        <f t="shared" si="17"/>
        <v>#DIV/0!</v>
      </c>
      <c r="AL33" s="44" t="e">
        <f t="shared" si="17"/>
        <v>#DIV/0!</v>
      </c>
      <c r="AM33" s="44" t="e">
        <f t="shared" si="17"/>
        <v>#DIV/0!</v>
      </c>
      <c r="AN33" s="44" t="e">
        <f t="shared" si="17"/>
        <v>#DIV/0!</v>
      </c>
      <c r="AO33" s="44" t="e">
        <f t="shared" si="17"/>
        <v>#DIV/0!</v>
      </c>
      <c r="AP33" s="44" t="e">
        <f t="shared" si="17"/>
        <v>#DIV/0!</v>
      </c>
      <c r="AQ33" s="88" t="e">
        <f t="shared" si="17"/>
        <v>#DIV/0!</v>
      </c>
      <c r="AR33" s="80" t="e">
        <f t="shared" si="17"/>
        <v>#DIV/0!</v>
      </c>
    </row>
    <row r="34" spans="2:44" s="16" customFormat="1" ht="21.5" customHeight="1" thickTop="1" x14ac:dyDescent="0.55000000000000004">
      <c r="B34" s="371" t="s">
        <v>81</v>
      </c>
      <c r="C34" s="105" t="s">
        <v>63</v>
      </c>
      <c r="D34" s="106"/>
      <c r="E34" s="90" t="e">
        <f t="shared" ref="E34:AR34" si="18">E16-E33</f>
        <v>#DIV/0!</v>
      </c>
      <c r="F34" s="124" t="e">
        <f t="shared" si="18"/>
        <v>#DIV/0!</v>
      </c>
      <c r="G34" s="125" t="e">
        <f t="shared" si="18"/>
        <v>#DIV/0!</v>
      </c>
      <c r="H34" s="125" t="e">
        <f t="shared" si="18"/>
        <v>#DIV/0!</v>
      </c>
      <c r="I34" s="125" t="e">
        <f t="shared" si="18"/>
        <v>#DIV/0!</v>
      </c>
      <c r="J34" s="125" t="e">
        <f t="shared" si="18"/>
        <v>#DIV/0!</v>
      </c>
      <c r="K34" s="125" t="e">
        <f t="shared" si="18"/>
        <v>#DIV/0!</v>
      </c>
      <c r="L34" s="125" t="e">
        <f t="shared" si="18"/>
        <v>#DIV/0!</v>
      </c>
      <c r="M34" s="125" t="e">
        <f t="shared" si="18"/>
        <v>#DIV/0!</v>
      </c>
      <c r="N34" s="125" t="e">
        <f t="shared" si="18"/>
        <v>#DIV/0!</v>
      </c>
      <c r="O34" s="125" t="e">
        <f t="shared" si="18"/>
        <v>#DIV/0!</v>
      </c>
      <c r="P34" s="125" t="e">
        <f t="shared" si="18"/>
        <v>#DIV/0!</v>
      </c>
      <c r="Q34" s="126" t="e">
        <f t="shared" si="18"/>
        <v>#DIV/0!</v>
      </c>
      <c r="R34" s="94" t="e">
        <f t="shared" si="18"/>
        <v>#DIV/0!</v>
      </c>
      <c r="S34" s="95" t="e">
        <f t="shared" si="18"/>
        <v>#DIV/0!</v>
      </c>
      <c r="T34" s="96" t="e">
        <f t="shared" si="18"/>
        <v>#DIV/0!</v>
      </c>
      <c r="U34" s="96" t="e">
        <f t="shared" si="18"/>
        <v>#DIV/0!</v>
      </c>
      <c r="V34" s="96" t="e">
        <f t="shared" si="18"/>
        <v>#DIV/0!</v>
      </c>
      <c r="W34" s="96" t="e">
        <f t="shared" si="18"/>
        <v>#DIV/0!</v>
      </c>
      <c r="X34" s="96" t="e">
        <f t="shared" si="18"/>
        <v>#DIV/0!</v>
      </c>
      <c r="Y34" s="96" t="e">
        <f t="shared" si="18"/>
        <v>#DIV/0!</v>
      </c>
      <c r="Z34" s="96" t="e">
        <f t="shared" si="18"/>
        <v>#DIV/0!</v>
      </c>
      <c r="AA34" s="96" t="e">
        <f t="shared" si="18"/>
        <v>#DIV/0!</v>
      </c>
      <c r="AB34" s="96" t="e">
        <f t="shared" si="18"/>
        <v>#DIV/0!</v>
      </c>
      <c r="AC34" s="96" t="e">
        <f t="shared" si="18"/>
        <v>#DIV/0!</v>
      </c>
      <c r="AD34" s="97" t="e">
        <f t="shared" si="18"/>
        <v>#DIV/0!</v>
      </c>
      <c r="AE34" s="89" t="e">
        <f t="shared" si="18"/>
        <v>#DIV/0!</v>
      </c>
      <c r="AF34" s="95" t="e">
        <f t="shared" si="18"/>
        <v>#DIV/0!</v>
      </c>
      <c r="AG34" s="96" t="e">
        <f t="shared" si="18"/>
        <v>#DIV/0!</v>
      </c>
      <c r="AH34" s="96" t="e">
        <f t="shared" si="18"/>
        <v>#DIV/0!</v>
      </c>
      <c r="AI34" s="96" t="e">
        <f t="shared" si="18"/>
        <v>#DIV/0!</v>
      </c>
      <c r="AJ34" s="96" t="e">
        <f t="shared" si="18"/>
        <v>#DIV/0!</v>
      </c>
      <c r="AK34" s="96" t="e">
        <f t="shared" si="18"/>
        <v>#DIV/0!</v>
      </c>
      <c r="AL34" s="96" t="e">
        <f t="shared" si="18"/>
        <v>#DIV/0!</v>
      </c>
      <c r="AM34" s="96" t="e">
        <f t="shared" si="18"/>
        <v>#DIV/0!</v>
      </c>
      <c r="AN34" s="96" t="e">
        <f t="shared" si="18"/>
        <v>#DIV/0!</v>
      </c>
      <c r="AO34" s="96" t="e">
        <f t="shared" si="18"/>
        <v>#DIV/0!</v>
      </c>
      <c r="AP34" s="96" t="e">
        <f t="shared" si="18"/>
        <v>#DIV/0!</v>
      </c>
      <c r="AQ34" s="97" t="e">
        <f t="shared" si="18"/>
        <v>#DIV/0!</v>
      </c>
      <c r="AR34" s="89" t="e">
        <f t="shared" si="18"/>
        <v>#DIV/0!</v>
      </c>
    </row>
    <row r="35" spans="2:44" s="25" customFormat="1" ht="21.5" customHeight="1" x14ac:dyDescent="0.55000000000000004">
      <c r="B35" s="372"/>
      <c r="C35" s="107" t="s">
        <v>64</v>
      </c>
      <c r="D35" s="108"/>
      <c r="E35" s="98"/>
      <c r="F35" s="127" t="e">
        <f t="shared" ref="F35:AR35" si="19">F34/F16</f>
        <v>#DIV/0!</v>
      </c>
      <c r="G35" s="128" t="e">
        <f t="shared" si="19"/>
        <v>#DIV/0!</v>
      </c>
      <c r="H35" s="128" t="e">
        <f t="shared" si="19"/>
        <v>#DIV/0!</v>
      </c>
      <c r="I35" s="128" t="e">
        <f t="shared" si="19"/>
        <v>#DIV/0!</v>
      </c>
      <c r="J35" s="128" t="e">
        <f t="shared" si="19"/>
        <v>#DIV/0!</v>
      </c>
      <c r="K35" s="128" t="e">
        <f t="shared" si="19"/>
        <v>#DIV/0!</v>
      </c>
      <c r="L35" s="128" t="e">
        <f t="shared" si="19"/>
        <v>#DIV/0!</v>
      </c>
      <c r="M35" s="128" t="e">
        <f t="shared" si="19"/>
        <v>#DIV/0!</v>
      </c>
      <c r="N35" s="128" t="e">
        <f t="shared" si="19"/>
        <v>#DIV/0!</v>
      </c>
      <c r="O35" s="128" t="e">
        <f t="shared" si="19"/>
        <v>#DIV/0!</v>
      </c>
      <c r="P35" s="128" t="e">
        <f t="shared" si="19"/>
        <v>#DIV/0!</v>
      </c>
      <c r="Q35" s="129" t="e">
        <f t="shared" si="19"/>
        <v>#DIV/0!</v>
      </c>
      <c r="R35" s="102" t="e">
        <f t="shared" si="19"/>
        <v>#DIV/0!</v>
      </c>
      <c r="S35" s="99" t="e">
        <f t="shared" si="19"/>
        <v>#DIV/0!</v>
      </c>
      <c r="T35" s="100" t="e">
        <f t="shared" si="19"/>
        <v>#DIV/0!</v>
      </c>
      <c r="U35" s="100" t="e">
        <f t="shared" si="19"/>
        <v>#DIV/0!</v>
      </c>
      <c r="V35" s="100" t="e">
        <f t="shared" si="19"/>
        <v>#DIV/0!</v>
      </c>
      <c r="W35" s="100" t="e">
        <f t="shared" si="19"/>
        <v>#DIV/0!</v>
      </c>
      <c r="X35" s="100" t="e">
        <f t="shared" si="19"/>
        <v>#DIV/0!</v>
      </c>
      <c r="Y35" s="100" t="e">
        <f t="shared" si="19"/>
        <v>#DIV/0!</v>
      </c>
      <c r="Z35" s="100" t="e">
        <f t="shared" si="19"/>
        <v>#DIV/0!</v>
      </c>
      <c r="AA35" s="100" t="e">
        <f t="shared" si="19"/>
        <v>#DIV/0!</v>
      </c>
      <c r="AB35" s="100" t="e">
        <f t="shared" si="19"/>
        <v>#DIV/0!</v>
      </c>
      <c r="AC35" s="100" t="e">
        <f t="shared" si="19"/>
        <v>#DIV/0!</v>
      </c>
      <c r="AD35" s="103" t="e">
        <f t="shared" si="19"/>
        <v>#DIV/0!</v>
      </c>
      <c r="AE35" s="104" t="e">
        <f t="shared" si="19"/>
        <v>#DIV/0!</v>
      </c>
      <c r="AF35" s="99" t="e">
        <f t="shared" si="19"/>
        <v>#DIV/0!</v>
      </c>
      <c r="AG35" s="100" t="e">
        <f t="shared" si="19"/>
        <v>#DIV/0!</v>
      </c>
      <c r="AH35" s="100" t="e">
        <f t="shared" si="19"/>
        <v>#DIV/0!</v>
      </c>
      <c r="AI35" s="100" t="e">
        <f t="shared" si="19"/>
        <v>#DIV/0!</v>
      </c>
      <c r="AJ35" s="100" t="e">
        <f t="shared" si="19"/>
        <v>#DIV/0!</v>
      </c>
      <c r="AK35" s="100" t="e">
        <f t="shared" si="19"/>
        <v>#DIV/0!</v>
      </c>
      <c r="AL35" s="100" t="e">
        <f t="shared" si="19"/>
        <v>#DIV/0!</v>
      </c>
      <c r="AM35" s="100" t="e">
        <f t="shared" si="19"/>
        <v>#DIV/0!</v>
      </c>
      <c r="AN35" s="100" t="e">
        <f t="shared" si="19"/>
        <v>#DIV/0!</v>
      </c>
      <c r="AO35" s="100" t="e">
        <f t="shared" si="19"/>
        <v>#DIV/0!</v>
      </c>
      <c r="AP35" s="100" t="e">
        <f t="shared" si="19"/>
        <v>#DIV/0!</v>
      </c>
      <c r="AQ35" s="103" t="e">
        <f t="shared" si="19"/>
        <v>#DIV/0!</v>
      </c>
      <c r="AR35" s="104" t="e">
        <f t="shared" si="19"/>
        <v>#DIV/0!</v>
      </c>
    </row>
    <row r="36" spans="2:44" s="110" customFormat="1" x14ac:dyDescent="0.55000000000000004">
      <c r="B36" s="373"/>
      <c r="C36" s="109" t="s">
        <v>65</v>
      </c>
      <c r="D36" s="111"/>
      <c r="E36" s="112"/>
      <c r="F36" s="113"/>
      <c r="G36" s="114"/>
      <c r="H36" s="114"/>
      <c r="I36" s="114"/>
      <c r="J36" s="114"/>
      <c r="K36" s="114"/>
      <c r="L36" s="114"/>
      <c r="M36" s="114"/>
      <c r="N36" s="114"/>
      <c r="O36" s="114"/>
      <c r="P36" s="114"/>
      <c r="Q36" s="115"/>
      <c r="R36" s="116" t="e">
        <f>R34</f>
        <v>#DIV/0!</v>
      </c>
      <c r="S36" s="113"/>
      <c r="T36" s="114"/>
      <c r="U36" s="114"/>
      <c r="V36" s="114"/>
      <c r="W36" s="114"/>
      <c r="X36" s="114"/>
      <c r="Y36" s="114"/>
      <c r="Z36" s="114"/>
      <c r="AA36" s="114"/>
      <c r="AB36" s="114"/>
      <c r="AC36" s="114"/>
      <c r="AD36" s="117"/>
      <c r="AE36" s="118" t="e">
        <f>R36+AE34</f>
        <v>#DIV/0!</v>
      </c>
      <c r="AF36" s="113"/>
      <c r="AG36" s="114"/>
      <c r="AH36" s="114"/>
      <c r="AI36" s="114"/>
      <c r="AJ36" s="114"/>
      <c r="AK36" s="114"/>
      <c r="AL36" s="114"/>
      <c r="AM36" s="114"/>
      <c r="AN36" s="114"/>
      <c r="AO36" s="114"/>
      <c r="AP36" s="114"/>
      <c r="AQ36" s="117"/>
      <c r="AR36" s="118" t="e">
        <f>AE36+AR34</f>
        <v>#DIV/0!</v>
      </c>
    </row>
    <row r="37" spans="2:44" s="7" customFormat="1" x14ac:dyDescent="0.55000000000000004">
      <c r="D37" s="8"/>
      <c r="E37" s="13"/>
      <c r="F37" s="13"/>
      <c r="G37" s="13"/>
      <c r="H37" s="13"/>
      <c r="I37" s="13"/>
      <c r="J37" s="13"/>
      <c r="K37" s="13"/>
      <c r="L37" s="13"/>
      <c r="M37" s="13"/>
      <c r="N37" s="13"/>
      <c r="O37" s="13"/>
      <c r="P37" s="13"/>
      <c r="Q37" s="13"/>
      <c r="R37" s="14"/>
    </row>
    <row r="38" spans="2:44" s="7" customFormat="1" x14ac:dyDescent="0.55000000000000004">
      <c r="D38" s="8"/>
      <c r="E38" s="13"/>
      <c r="F38" s="13"/>
      <c r="G38" s="13"/>
      <c r="H38" s="13"/>
      <c r="I38" s="13"/>
      <c r="J38" s="13"/>
      <c r="K38" s="13"/>
      <c r="L38" s="13"/>
      <c r="M38" s="13"/>
      <c r="N38" s="13"/>
      <c r="O38" s="13"/>
      <c r="P38" s="13"/>
      <c r="Q38" s="13"/>
      <c r="R38" s="14"/>
    </row>
    <row r="39" spans="2:44" s="7" customFormat="1" x14ac:dyDescent="0.55000000000000004">
      <c r="B39" s="364"/>
      <c r="C39" s="21"/>
      <c r="D39" s="21"/>
      <c r="E39" s="24"/>
      <c r="F39" s="367" t="s">
        <v>87</v>
      </c>
      <c r="G39" s="368"/>
      <c r="H39" s="368"/>
      <c r="I39" s="368"/>
      <c r="J39" s="368"/>
      <c r="K39" s="368"/>
      <c r="L39" s="368"/>
      <c r="M39" s="368"/>
      <c r="N39" s="368"/>
      <c r="O39" s="368"/>
      <c r="P39" s="368"/>
      <c r="Q39" s="368"/>
      <c r="R39" s="361"/>
      <c r="S39" s="361" t="s">
        <v>88</v>
      </c>
      <c r="T39" s="363"/>
      <c r="U39" s="361" t="s">
        <v>89</v>
      </c>
      <c r="V39" s="363"/>
      <c r="W39" s="361" t="s">
        <v>105</v>
      </c>
      <c r="X39" s="363"/>
      <c r="Y39" s="361" t="s">
        <v>107</v>
      </c>
      <c r="Z39" s="363"/>
      <c r="AA39" s="361" t="s">
        <v>108</v>
      </c>
      <c r="AB39" s="363"/>
      <c r="AC39" s="361" t="s">
        <v>109</v>
      </c>
      <c r="AD39" s="363"/>
    </row>
    <row r="40" spans="2:44" s="22" customFormat="1" ht="18.5" customHeight="1" x14ac:dyDescent="0.55000000000000004">
      <c r="B40" s="365"/>
      <c r="C40" s="417" t="s">
        <v>73</v>
      </c>
      <c r="D40" s="417" t="s">
        <v>74</v>
      </c>
      <c r="E40" s="419"/>
      <c r="F40" s="367" t="s">
        <v>90</v>
      </c>
      <c r="G40" s="368"/>
      <c r="H40" s="368"/>
      <c r="I40" s="368"/>
      <c r="J40" s="368"/>
      <c r="K40" s="368"/>
      <c r="L40" s="368"/>
      <c r="M40" s="368"/>
      <c r="N40" s="368"/>
      <c r="O40" s="368"/>
      <c r="P40" s="368"/>
      <c r="Q40" s="368"/>
      <c r="R40" s="361"/>
      <c r="S40" s="361" t="s">
        <v>91</v>
      </c>
      <c r="T40" s="363"/>
      <c r="U40" s="361" t="s">
        <v>92</v>
      </c>
      <c r="V40" s="363"/>
      <c r="W40" s="361" t="s">
        <v>106</v>
      </c>
      <c r="X40" s="363"/>
      <c r="Y40" s="361" t="s">
        <v>110</v>
      </c>
      <c r="Z40" s="363"/>
      <c r="AA40" s="361" t="s">
        <v>111</v>
      </c>
      <c r="AB40" s="363"/>
      <c r="AC40" s="361" t="s">
        <v>112</v>
      </c>
      <c r="AD40" s="363"/>
      <c r="AE40" s="7"/>
      <c r="AF40" s="7"/>
      <c r="AG40" s="7"/>
      <c r="AH40" s="7"/>
      <c r="AI40" s="7"/>
      <c r="AJ40" s="7"/>
      <c r="AK40" s="7"/>
      <c r="AL40" s="7"/>
      <c r="AM40" s="7"/>
      <c r="AN40" s="7"/>
      <c r="AO40" s="7"/>
      <c r="AP40" s="7"/>
      <c r="AQ40" s="7"/>
      <c r="AR40" s="7"/>
    </row>
    <row r="41" spans="2:44" s="23" customFormat="1" ht="18.5" customHeight="1" thickBot="1" x14ac:dyDescent="0.6">
      <c r="B41" s="366"/>
      <c r="C41" s="418"/>
      <c r="D41" s="418"/>
      <c r="E41" s="420"/>
      <c r="F41" s="27" t="s">
        <v>36</v>
      </c>
      <c r="G41" s="28" t="s">
        <v>37</v>
      </c>
      <c r="H41" s="28" t="s">
        <v>38</v>
      </c>
      <c r="I41" s="28" t="s">
        <v>39</v>
      </c>
      <c r="J41" s="28" t="s">
        <v>40</v>
      </c>
      <c r="K41" s="28" t="s">
        <v>41</v>
      </c>
      <c r="L41" s="28" t="s">
        <v>42</v>
      </c>
      <c r="M41" s="28" t="s">
        <v>43</v>
      </c>
      <c r="N41" s="28" t="s">
        <v>44</v>
      </c>
      <c r="O41" s="28" t="s">
        <v>45</v>
      </c>
      <c r="P41" s="28" t="s">
        <v>46</v>
      </c>
      <c r="Q41" s="45" t="s">
        <v>47</v>
      </c>
      <c r="R41" s="172" t="s">
        <v>80</v>
      </c>
      <c r="S41" s="369" t="s">
        <v>80</v>
      </c>
      <c r="T41" s="370"/>
      <c r="U41" s="369" t="s">
        <v>80</v>
      </c>
      <c r="V41" s="370"/>
      <c r="W41" s="369" t="s">
        <v>80</v>
      </c>
      <c r="X41" s="370"/>
      <c r="Y41" s="369" t="s">
        <v>80</v>
      </c>
      <c r="Z41" s="370"/>
      <c r="AA41" s="369" t="s">
        <v>80</v>
      </c>
      <c r="AB41" s="370"/>
      <c r="AC41" s="369" t="s">
        <v>80</v>
      </c>
      <c r="AD41" s="370"/>
      <c r="AE41" s="7"/>
      <c r="AF41" s="7"/>
      <c r="AG41" s="7"/>
      <c r="AH41" s="7"/>
      <c r="AI41" s="7"/>
      <c r="AJ41" s="7"/>
      <c r="AK41" s="7"/>
      <c r="AL41" s="7"/>
      <c r="AM41" s="7"/>
      <c r="AN41" s="7"/>
      <c r="AO41" s="7"/>
      <c r="AP41" s="7"/>
      <c r="AQ41" s="7"/>
      <c r="AR41" s="7"/>
    </row>
    <row r="42" spans="2:44" s="7" customFormat="1" ht="18.5" customHeight="1" thickBot="1" x14ac:dyDescent="0.6">
      <c r="B42" s="377" t="s">
        <v>69</v>
      </c>
      <c r="C42" s="379" t="s">
        <v>75</v>
      </c>
      <c r="D42" s="62" t="s">
        <v>67</v>
      </c>
      <c r="E42" s="66">
        <f>ROUND('【別紙】積算根拠（料金計画）'!$K$16/1000,0)</f>
        <v>0</v>
      </c>
      <c r="F42" s="63"/>
      <c r="G42" s="30"/>
      <c r="H42" s="30"/>
      <c r="I42" s="30"/>
      <c r="J42" s="30"/>
      <c r="K42" s="30"/>
      <c r="L42" s="30"/>
      <c r="M42" s="30"/>
      <c r="N42" s="30"/>
      <c r="O42" s="30"/>
      <c r="P42" s="30"/>
      <c r="Q42" s="46"/>
      <c r="R42" s="173"/>
      <c r="S42" s="387"/>
      <c r="T42" s="388"/>
      <c r="U42" s="387"/>
      <c r="V42" s="388"/>
      <c r="W42" s="387"/>
      <c r="X42" s="388"/>
      <c r="Y42" s="387"/>
      <c r="Z42" s="388"/>
      <c r="AA42" s="387"/>
      <c r="AB42" s="388"/>
      <c r="AC42" s="387"/>
      <c r="AD42" s="388"/>
    </row>
    <row r="43" spans="2:44" s="19" customFormat="1" ht="18.5" customHeight="1" x14ac:dyDescent="0.55000000000000004">
      <c r="B43" s="377"/>
      <c r="C43" s="379"/>
      <c r="D43" s="186" t="s">
        <v>48</v>
      </c>
      <c r="E43" s="65"/>
      <c r="F43" s="187"/>
      <c r="G43" s="188"/>
      <c r="H43" s="188"/>
      <c r="I43" s="188"/>
      <c r="J43" s="188"/>
      <c r="K43" s="188"/>
      <c r="L43" s="188"/>
      <c r="M43" s="188"/>
      <c r="N43" s="188"/>
      <c r="O43" s="188"/>
      <c r="P43" s="188"/>
      <c r="Q43" s="189"/>
      <c r="R43" s="190"/>
      <c r="S43" s="389"/>
      <c r="T43" s="390"/>
      <c r="U43" s="389"/>
      <c r="V43" s="390"/>
      <c r="W43" s="389"/>
      <c r="X43" s="390"/>
      <c r="Y43" s="389"/>
      <c r="Z43" s="390"/>
      <c r="AA43" s="389"/>
      <c r="AB43" s="390"/>
      <c r="AC43" s="389"/>
      <c r="AD43" s="390"/>
      <c r="AE43" s="7"/>
      <c r="AF43" s="7"/>
      <c r="AG43" s="7"/>
      <c r="AH43" s="7"/>
      <c r="AI43" s="7"/>
      <c r="AJ43" s="7"/>
      <c r="AK43" s="7"/>
      <c r="AL43" s="7"/>
      <c r="AM43" s="7"/>
      <c r="AN43" s="7"/>
      <c r="AO43" s="7"/>
      <c r="AP43" s="7"/>
      <c r="AQ43" s="7"/>
      <c r="AR43" s="7"/>
    </row>
    <row r="44" spans="2:44" s="7" customFormat="1" ht="18.5" customHeight="1" thickBot="1" x14ac:dyDescent="0.6">
      <c r="B44" s="377"/>
      <c r="C44" s="380"/>
      <c r="D44" s="17" t="s">
        <v>66</v>
      </c>
      <c r="E44" s="69"/>
      <c r="F44" s="33">
        <f t="shared" ref="F44" si="20">$E$7*F43</f>
        <v>0</v>
      </c>
      <c r="G44" s="34">
        <f t="shared" ref="G44" si="21">$E$7*G43</f>
        <v>0</v>
      </c>
      <c r="H44" s="34">
        <f t="shared" ref="H44" si="22">$E$7*H43</f>
        <v>0</v>
      </c>
      <c r="I44" s="34">
        <f t="shared" ref="I44" si="23">$E$7*I43</f>
        <v>0</v>
      </c>
      <c r="J44" s="34">
        <f t="shared" ref="J44" si="24">$E$7*J43</f>
        <v>0</v>
      </c>
      <c r="K44" s="34">
        <f t="shared" ref="K44" si="25">$E$7*K43</f>
        <v>0</v>
      </c>
      <c r="L44" s="34">
        <f t="shared" ref="L44" si="26">$E$7*L43</f>
        <v>0</v>
      </c>
      <c r="M44" s="34">
        <f t="shared" ref="M44" si="27">$E$7*M43</f>
        <v>0</v>
      </c>
      <c r="N44" s="34">
        <f t="shared" ref="N44" si="28">$E$7*N43</f>
        <v>0</v>
      </c>
      <c r="O44" s="34">
        <f t="shared" ref="O44" si="29">$E$7*O43</f>
        <v>0</v>
      </c>
      <c r="P44" s="34">
        <f t="shared" ref="P44" si="30">$E$7*P43</f>
        <v>0</v>
      </c>
      <c r="Q44" s="48">
        <f t="shared" ref="Q44" si="31">$E$7*Q43</f>
        <v>0</v>
      </c>
      <c r="R44" s="174">
        <f>SUM(F44:Q44)</f>
        <v>0</v>
      </c>
      <c r="S44" s="391">
        <f>R44</f>
        <v>0</v>
      </c>
      <c r="T44" s="392"/>
      <c r="U44" s="391">
        <f>S44</f>
        <v>0</v>
      </c>
      <c r="V44" s="392"/>
      <c r="W44" s="391">
        <f>U44</f>
        <v>0</v>
      </c>
      <c r="X44" s="392"/>
      <c r="Y44" s="391">
        <f>W44</f>
        <v>0</v>
      </c>
      <c r="Z44" s="392"/>
      <c r="AA44" s="391">
        <f>Y44</f>
        <v>0</v>
      </c>
      <c r="AB44" s="392"/>
      <c r="AC44" s="391">
        <f>AA44</f>
        <v>0</v>
      </c>
      <c r="AD44" s="392"/>
    </row>
    <row r="45" spans="2:44" s="7" customFormat="1" ht="18.5" customHeight="1" thickBot="1" x14ac:dyDescent="0.6">
      <c r="B45" s="377"/>
      <c r="C45" s="381" t="s">
        <v>49</v>
      </c>
      <c r="D45" s="191" t="s">
        <v>67</v>
      </c>
      <c r="E45" s="70">
        <f>'【別紙】積算根拠（料金計画）'!$K$18/1000</f>
        <v>0</v>
      </c>
      <c r="F45" s="192"/>
      <c r="G45" s="193"/>
      <c r="H45" s="193"/>
      <c r="I45" s="193"/>
      <c r="J45" s="193"/>
      <c r="K45" s="193"/>
      <c r="L45" s="193"/>
      <c r="M45" s="193"/>
      <c r="N45" s="193"/>
      <c r="O45" s="193"/>
      <c r="P45" s="193"/>
      <c r="Q45" s="194"/>
      <c r="R45" s="195"/>
      <c r="S45" s="393"/>
      <c r="T45" s="394"/>
      <c r="U45" s="393"/>
      <c r="V45" s="394"/>
      <c r="W45" s="393"/>
      <c r="X45" s="394"/>
      <c r="Y45" s="393"/>
      <c r="Z45" s="394"/>
      <c r="AA45" s="393"/>
      <c r="AB45" s="394"/>
      <c r="AC45" s="393"/>
      <c r="AD45" s="394"/>
    </row>
    <row r="46" spans="2:44" s="19" customFormat="1" ht="18.5" customHeight="1" x14ac:dyDescent="0.55000000000000004">
      <c r="B46" s="377"/>
      <c r="C46" s="382"/>
      <c r="D46" s="181" t="s">
        <v>50</v>
      </c>
      <c r="E46" s="65"/>
      <c r="F46" s="182"/>
      <c r="G46" s="183"/>
      <c r="H46" s="183"/>
      <c r="I46" s="183"/>
      <c r="J46" s="183"/>
      <c r="K46" s="183"/>
      <c r="L46" s="183"/>
      <c r="M46" s="183"/>
      <c r="N46" s="183"/>
      <c r="O46" s="183"/>
      <c r="P46" s="183"/>
      <c r="Q46" s="184"/>
      <c r="R46" s="185"/>
      <c r="S46" s="395"/>
      <c r="T46" s="396"/>
      <c r="U46" s="395"/>
      <c r="V46" s="396"/>
      <c r="W46" s="395"/>
      <c r="X46" s="396"/>
      <c r="Y46" s="395"/>
      <c r="Z46" s="396"/>
      <c r="AA46" s="395"/>
      <c r="AB46" s="396"/>
      <c r="AC46" s="395"/>
      <c r="AD46" s="396"/>
      <c r="AE46" s="7"/>
      <c r="AF46" s="7"/>
      <c r="AG46" s="7"/>
      <c r="AH46" s="7"/>
      <c r="AI46" s="7"/>
      <c r="AJ46" s="7"/>
      <c r="AK46" s="7"/>
      <c r="AL46" s="7"/>
      <c r="AM46" s="7"/>
      <c r="AN46" s="7"/>
      <c r="AO46" s="7"/>
      <c r="AP46" s="7"/>
      <c r="AQ46" s="7"/>
      <c r="AR46" s="7"/>
    </row>
    <row r="47" spans="2:44" s="7" customFormat="1" ht="18.5" customHeight="1" thickBot="1" x14ac:dyDescent="0.6">
      <c r="B47" s="377"/>
      <c r="C47" s="383"/>
      <c r="D47" s="17" t="s">
        <v>68</v>
      </c>
      <c r="E47" s="69"/>
      <c r="F47" s="33">
        <f>$E$10*F46</f>
        <v>0</v>
      </c>
      <c r="G47" s="34">
        <f t="shared" ref="G47:Q47" si="32">$E$10*G46</f>
        <v>0</v>
      </c>
      <c r="H47" s="34">
        <f t="shared" si="32"/>
        <v>0</v>
      </c>
      <c r="I47" s="34">
        <f t="shared" si="32"/>
        <v>0</v>
      </c>
      <c r="J47" s="34">
        <f t="shared" si="32"/>
        <v>0</v>
      </c>
      <c r="K47" s="34">
        <f t="shared" si="32"/>
        <v>0</v>
      </c>
      <c r="L47" s="34">
        <f t="shared" si="32"/>
        <v>0</v>
      </c>
      <c r="M47" s="34">
        <f t="shared" si="32"/>
        <v>0</v>
      </c>
      <c r="N47" s="34">
        <f t="shared" si="32"/>
        <v>0</v>
      </c>
      <c r="O47" s="34">
        <f t="shared" si="32"/>
        <v>0</v>
      </c>
      <c r="P47" s="34">
        <f t="shared" si="32"/>
        <v>0</v>
      </c>
      <c r="Q47" s="48">
        <f t="shared" si="32"/>
        <v>0</v>
      </c>
      <c r="R47" s="174">
        <f>SUM(F47:Q47)</f>
        <v>0</v>
      </c>
      <c r="S47" s="391">
        <f>R47</f>
        <v>0</v>
      </c>
      <c r="T47" s="392"/>
      <c r="U47" s="391">
        <f>S47</f>
        <v>0</v>
      </c>
      <c r="V47" s="392"/>
      <c r="W47" s="391">
        <f>U47</f>
        <v>0</v>
      </c>
      <c r="X47" s="392"/>
      <c r="Y47" s="391">
        <f>W47</f>
        <v>0</v>
      </c>
      <c r="Z47" s="392"/>
      <c r="AA47" s="391">
        <f>Y47</f>
        <v>0</v>
      </c>
      <c r="AB47" s="392"/>
      <c r="AC47" s="391">
        <f>AA47</f>
        <v>0</v>
      </c>
      <c r="AD47" s="392"/>
    </row>
    <row r="48" spans="2:44" s="7" customFormat="1" ht="18.5" customHeight="1" thickBot="1" x14ac:dyDescent="0.6">
      <c r="B48" s="377"/>
      <c r="C48" s="384" t="s">
        <v>76</v>
      </c>
      <c r="D48" s="71" t="s">
        <v>51</v>
      </c>
      <c r="E48" s="73">
        <f>'【別紙】積算根拠（料金計画）'!$K$25/1000</f>
        <v>0</v>
      </c>
      <c r="F48" s="72"/>
      <c r="G48" s="38"/>
      <c r="H48" s="38"/>
      <c r="I48" s="38"/>
      <c r="J48" s="38"/>
      <c r="K48" s="38"/>
      <c r="L48" s="38"/>
      <c r="M48" s="38"/>
      <c r="N48" s="38"/>
      <c r="O48" s="38"/>
      <c r="P48" s="38"/>
      <c r="Q48" s="50"/>
      <c r="R48" s="175"/>
      <c r="S48" s="397"/>
      <c r="T48" s="398"/>
      <c r="U48" s="397"/>
      <c r="V48" s="398"/>
      <c r="W48" s="397"/>
      <c r="X48" s="398"/>
      <c r="Y48" s="397"/>
      <c r="Z48" s="398"/>
      <c r="AA48" s="397"/>
      <c r="AB48" s="398"/>
      <c r="AC48" s="397"/>
      <c r="AD48" s="398"/>
    </row>
    <row r="49" spans="2:44" s="19" customFormat="1" ht="18.5" customHeight="1" x14ac:dyDescent="0.55000000000000004">
      <c r="B49" s="377"/>
      <c r="C49" s="385"/>
      <c r="D49" s="186" t="s">
        <v>50</v>
      </c>
      <c r="E49" s="65"/>
      <c r="F49" s="187"/>
      <c r="G49" s="188"/>
      <c r="H49" s="188"/>
      <c r="I49" s="188"/>
      <c r="J49" s="188"/>
      <c r="K49" s="188"/>
      <c r="L49" s="188"/>
      <c r="M49" s="188"/>
      <c r="N49" s="188"/>
      <c r="O49" s="188"/>
      <c r="P49" s="188"/>
      <c r="Q49" s="189"/>
      <c r="R49" s="190"/>
      <c r="S49" s="389"/>
      <c r="T49" s="390"/>
      <c r="U49" s="389"/>
      <c r="V49" s="390"/>
      <c r="W49" s="389"/>
      <c r="X49" s="390"/>
      <c r="Y49" s="389"/>
      <c r="Z49" s="390"/>
      <c r="AA49" s="389"/>
      <c r="AB49" s="390"/>
      <c r="AC49" s="389"/>
      <c r="AD49" s="390"/>
      <c r="AE49" s="7"/>
      <c r="AF49" s="7"/>
      <c r="AG49" s="7"/>
      <c r="AH49" s="7"/>
      <c r="AI49" s="7"/>
      <c r="AJ49" s="7"/>
      <c r="AK49" s="7"/>
      <c r="AL49" s="7"/>
      <c r="AM49" s="7"/>
      <c r="AN49" s="7"/>
      <c r="AO49" s="7"/>
      <c r="AP49" s="7"/>
      <c r="AQ49" s="7"/>
      <c r="AR49" s="7"/>
    </row>
    <row r="50" spans="2:44" s="7" customFormat="1" ht="18.5" customHeight="1" x14ac:dyDescent="0.55000000000000004">
      <c r="B50" s="377"/>
      <c r="C50" s="386"/>
      <c r="D50" s="17" t="s">
        <v>68</v>
      </c>
      <c r="E50" s="18"/>
      <c r="F50" s="33">
        <f>E48*F49</f>
        <v>0</v>
      </c>
      <c r="G50" s="34">
        <f>$E$13*G49</f>
        <v>0</v>
      </c>
      <c r="H50" s="34">
        <f t="shared" ref="H50:Q50" si="33">$E$13*H49</f>
        <v>0</v>
      </c>
      <c r="I50" s="34">
        <f t="shared" si="33"/>
        <v>0</v>
      </c>
      <c r="J50" s="34">
        <f t="shared" si="33"/>
        <v>0</v>
      </c>
      <c r="K50" s="34">
        <f t="shared" si="33"/>
        <v>0</v>
      </c>
      <c r="L50" s="34">
        <f t="shared" si="33"/>
        <v>0</v>
      </c>
      <c r="M50" s="34">
        <f t="shared" si="33"/>
        <v>0</v>
      </c>
      <c r="N50" s="34">
        <f t="shared" si="33"/>
        <v>0</v>
      </c>
      <c r="O50" s="34">
        <f t="shared" si="33"/>
        <v>0</v>
      </c>
      <c r="P50" s="34">
        <f t="shared" si="33"/>
        <v>0</v>
      </c>
      <c r="Q50" s="48">
        <f t="shared" si="33"/>
        <v>0</v>
      </c>
      <c r="R50" s="174">
        <f>SUM(F50:Q50)</f>
        <v>0</v>
      </c>
      <c r="S50" s="391">
        <f>$E$48*12*0.85</f>
        <v>0</v>
      </c>
      <c r="T50" s="392"/>
      <c r="U50" s="391">
        <f>$E$48*12*0.9</f>
        <v>0</v>
      </c>
      <c r="V50" s="392"/>
      <c r="W50" s="391">
        <f>$E$48*12*0.95</f>
        <v>0</v>
      </c>
      <c r="X50" s="392"/>
      <c r="Y50" s="391">
        <f>$E$48*12</f>
        <v>0</v>
      </c>
      <c r="Z50" s="392"/>
      <c r="AA50" s="391">
        <f t="shared" ref="AA50" si="34">$E$48*12</f>
        <v>0</v>
      </c>
      <c r="AB50" s="392"/>
      <c r="AC50" s="391">
        <f t="shared" ref="AC50" si="35">$E$48*12</f>
        <v>0</v>
      </c>
      <c r="AD50" s="392"/>
    </row>
    <row r="51" spans="2:44" s="7" customFormat="1" ht="18.5" customHeight="1" x14ac:dyDescent="0.55000000000000004">
      <c r="B51" s="377"/>
      <c r="C51" s="374" t="s">
        <v>78</v>
      </c>
      <c r="D51" s="375"/>
      <c r="E51" s="15"/>
      <c r="F51" s="39">
        <f t="shared" ref="F51" si="36">F44+F47+F50</f>
        <v>0</v>
      </c>
      <c r="G51" s="40">
        <f t="shared" ref="G51" si="37">G44+G47+G50</f>
        <v>0</v>
      </c>
      <c r="H51" s="40">
        <f t="shared" ref="H51" si="38">H44+H47+H50</f>
        <v>0</v>
      </c>
      <c r="I51" s="40">
        <f t="shared" ref="I51" si="39">I44+I47+I50</f>
        <v>0</v>
      </c>
      <c r="J51" s="40">
        <f t="shared" ref="J51" si="40">J44+J47+J50</f>
        <v>0</v>
      </c>
      <c r="K51" s="40">
        <f t="shared" ref="K51" si="41">K44+K47+K50</f>
        <v>0</v>
      </c>
      <c r="L51" s="40">
        <f t="shared" ref="L51" si="42">L44+L47+L50</f>
        <v>0</v>
      </c>
      <c r="M51" s="40">
        <f t="shared" ref="M51" si="43">M44+M47+M50</f>
        <v>0</v>
      </c>
      <c r="N51" s="40">
        <f t="shared" ref="N51" si="44">N44+N47+N50</f>
        <v>0</v>
      </c>
      <c r="O51" s="40">
        <f t="shared" ref="O51" si="45">O44+O47+O50</f>
        <v>0</v>
      </c>
      <c r="P51" s="40">
        <f t="shared" ref="P51" si="46">P44+P47+P50</f>
        <v>0</v>
      </c>
      <c r="Q51" s="51">
        <f t="shared" ref="Q51" si="47">Q44+Q47+Q50</f>
        <v>0</v>
      </c>
      <c r="R51" s="176">
        <f>R44+R47+R50</f>
        <v>0</v>
      </c>
      <c r="S51" s="399">
        <f>SUM(S44,S47,S50)</f>
        <v>0</v>
      </c>
      <c r="T51" s="400"/>
      <c r="U51" s="399">
        <f>SUM(U44,U47,U50)</f>
        <v>0</v>
      </c>
      <c r="V51" s="400"/>
      <c r="W51" s="399">
        <f>SUM(W44,W47,W50)</f>
        <v>0</v>
      </c>
      <c r="X51" s="400"/>
      <c r="Y51" s="399">
        <f>SUM(Y44,Y47,Y50)</f>
        <v>0</v>
      </c>
      <c r="Z51" s="400"/>
      <c r="AA51" s="399">
        <f>SUM(AA44,AA47,AA50)</f>
        <v>0</v>
      </c>
      <c r="AB51" s="400"/>
      <c r="AC51" s="399">
        <f>SUM(AC44,AC47,AC50)</f>
        <v>0</v>
      </c>
      <c r="AD51" s="400"/>
    </row>
    <row r="52" spans="2:44" s="7" customFormat="1" ht="18.5" customHeight="1" x14ac:dyDescent="0.55000000000000004">
      <c r="B52" s="378"/>
      <c r="C52" s="154" t="s">
        <v>52</v>
      </c>
      <c r="D52" s="131" t="s">
        <v>94</v>
      </c>
      <c r="E52" s="160" t="e">
        <f>ROUND('【別紙】積算根拠（料金計画）'!$L$30/1000,0)</f>
        <v>#DIV/0!</v>
      </c>
      <c r="F52" s="151" t="e">
        <f>E52</f>
        <v>#DIV/0!</v>
      </c>
      <c r="G52" s="152" t="e">
        <f>F52</f>
        <v>#DIV/0!</v>
      </c>
      <c r="H52" s="152" t="e">
        <f t="shared" ref="H52:Q52" si="48">G52</f>
        <v>#DIV/0!</v>
      </c>
      <c r="I52" s="152" t="e">
        <f t="shared" si="48"/>
        <v>#DIV/0!</v>
      </c>
      <c r="J52" s="152" t="e">
        <f t="shared" si="48"/>
        <v>#DIV/0!</v>
      </c>
      <c r="K52" s="152" t="e">
        <f t="shared" si="48"/>
        <v>#DIV/0!</v>
      </c>
      <c r="L52" s="152" t="e">
        <f t="shared" si="48"/>
        <v>#DIV/0!</v>
      </c>
      <c r="M52" s="152" t="e">
        <f t="shared" si="48"/>
        <v>#DIV/0!</v>
      </c>
      <c r="N52" s="152" t="e">
        <f t="shared" si="48"/>
        <v>#DIV/0!</v>
      </c>
      <c r="O52" s="152" t="e">
        <f t="shared" si="48"/>
        <v>#DIV/0!</v>
      </c>
      <c r="P52" s="152" t="e">
        <f t="shared" si="48"/>
        <v>#DIV/0!</v>
      </c>
      <c r="Q52" s="152" t="e">
        <f t="shared" si="48"/>
        <v>#DIV/0!</v>
      </c>
      <c r="R52" s="196" t="e">
        <f>SUM(F52:Q52)</f>
        <v>#DIV/0!</v>
      </c>
      <c r="S52" s="403" t="e">
        <f>R52</f>
        <v>#DIV/0!</v>
      </c>
      <c r="T52" s="404"/>
      <c r="U52" s="403" t="e">
        <f>S52</f>
        <v>#DIV/0!</v>
      </c>
      <c r="V52" s="404"/>
      <c r="W52" s="403" t="e">
        <f>U52</f>
        <v>#DIV/0!</v>
      </c>
      <c r="X52" s="404"/>
      <c r="Y52" s="403" t="e">
        <f>W52</f>
        <v>#DIV/0!</v>
      </c>
      <c r="Z52" s="404"/>
      <c r="AA52" s="403" t="e">
        <f>Y52</f>
        <v>#DIV/0!</v>
      </c>
      <c r="AB52" s="404"/>
      <c r="AC52" s="403" t="e">
        <f>AA52</f>
        <v>#DIV/0!</v>
      </c>
      <c r="AD52" s="404"/>
    </row>
    <row r="53" spans="2:44" s="7" customFormat="1" ht="18.5" customHeight="1" x14ac:dyDescent="0.55000000000000004">
      <c r="B53" s="378"/>
      <c r="C53" s="155" t="s">
        <v>53</v>
      </c>
      <c r="D53" s="156"/>
      <c r="E53" s="140" t="s">
        <v>103</v>
      </c>
      <c r="F53" s="157"/>
      <c r="G53" s="158"/>
      <c r="H53" s="158"/>
      <c r="I53" s="158"/>
      <c r="J53" s="158"/>
      <c r="K53" s="158"/>
      <c r="L53" s="158"/>
      <c r="M53" s="158"/>
      <c r="N53" s="158"/>
      <c r="O53" s="158"/>
      <c r="P53" s="158"/>
      <c r="Q53" s="159"/>
      <c r="R53" s="197"/>
      <c r="S53" s="405"/>
      <c r="T53" s="406"/>
      <c r="U53" s="405"/>
      <c r="V53" s="406"/>
      <c r="W53" s="405"/>
      <c r="X53" s="406"/>
      <c r="Y53" s="405"/>
      <c r="Z53" s="406"/>
      <c r="AA53" s="405"/>
      <c r="AB53" s="406"/>
      <c r="AC53" s="405"/>
      <c r="AD53" s="406"/>
    </row>
    <row r="54" spans="2:44" s="7" customFormat="1" ht="18.5" customHeight="1" x14ac:dyDescent="0.55000000000000004">
      <c r="B54" s="378"/>
      <c r="C54" s="161"/>
      <c r="D54" s="162"/>
      <c r="E54" s="163"/>
      <c r="F54" s="164"/>
      <c r="G54" s="165"/>
      <c r="H54" s="165"/>
      <c r="I54" s="165"/>
      <c r="J54" s="165"/>
      <c r="K54" s="165"/>
      <c r="L54" s="165"/>
      <c r="M54" s="165"/>
      <c r="N54" s="165"/>
      <c r="O54" s="165"/>
      <c r="P54" s="165"/>
      <c r="Q54" s="166"/>
      <c r="R54" s="198"/>
      <c r="S54" s="391"/>
      <c r="T54" s="392"/>
      <c r="U54" s="391"/>
      <c r="V54" s="392"/>
      <c r="W54" s="391"/>
      <c r="X54" s="392"/>
      <c r="Y54" s="391"/>
      <c r="Z54" s="392"/>
      <c r="AA54" s="391"/>
      <c r="AB54" s="392"/>
      <c r="AC54" s="391"/>
      <c r="AD54" s="392"/>
    </row>
    <row r="55" spans="2:44" s="7" customFormat="1" ht="18.5" customHeight="1" x14ac:dyDescent="0.55000000000000004">
      <c r="B55" s="378"/>
      <c r="C55" s="131" t="s">
        <v>54</v>
      </c>
      <c r="D55" s="132" t="s">
        <v>93</v>
      </c>
      <c r="E55" s="133"/>
      <c r="F55" s="134"/>
      <c r="G55" s="135"/>
      <c r="H55" s="135"/>
      <c r="I55" s="135"/>
      <c r="J55" s="135"/>
      <c r="K55" s="135"/>
      <c r="L55" s="135"/>
      <c r="M55" s="135"/>
      <c r="N55" s="135"/>
      <c r="O55" s="135"/>
      <c r="P55" s="135"/>
      <c r="Q55" s="136"/>
      <c r="R55" s="196">
        <f t="shared" ref="R55:R66" si="49">SUM(F55:Q55)</f>
        <v>0</v>
      </c>
      <c r="S55" s="407">
        <f>R55*1.02</f>
        <v>0</v>
      </c>
      <c r="T55" s="408"/>
      <c r="U55" s="403">
        <f>S55*1.02</f>
        <v>0</v>
      </c>
      <c r="V55" s="404"/>
      <c r="W55" s="403">
        <f>U55*1.02</f>
        <v>0</v>
      </c>
      <c r="X55" s="404"/>
      <c r="Y55" s="403">
        <f>W55*1.02</f>
        <v>0</v>
      </c>
      <c r="Z55" s="404"/>
      <c r="AA55" s="403">
        <f>Y55*1.02</f>
        <v>0</v>
      </c>
      <c r="AB55" s="404"/>
      <c r="AC55" s="403">
        <f t="shared" ref="AC55" si="50">AA55*1.02</f>
        <v>0</v>
      </c>
      <c r="AD55" s="404"/>
    </row>
    <row r="56" spans="2:44" s="7" customFormat="1" ht="18.5" customHeight="1" x14ac:dyDescent="0.55000000000000004">
      <c r="B56" s="378"/>
      <c r="C56" s="138"/>
      <c r="D56" s="139" t="s">
        <v>55</v>
      </c>
      <c r="E56" s="140"/>
      <c r="F56" s="141"/>
      <c r="G56" s="142"/>
      <c r="H56" s="142"/>
      <c r="I56" s="142"/>
      <c r="J56" s="142"/>
      <c r="K56" s="142"/>
      <c r="L56" s="142"/>
      <c r="M56" s="142"/>
      <c r="N56" s="142"/>
      <c r="O56" s="142"/>
      <c r="P56" s="142"/>
      <c r="Q56" s="143"/>
      <c r="R56" s="197">
        <f t="shared" si="49"/>
        <v>0</v>
      </c>
      <c r="S56" s="405">
        <f>R56</f>
        <v>0</v>
      </c>
      <c r="T56" s="406"/>
      <c r="U56" s="405">
        <f>S56</f>
        <v>0</v>
      </c>
      <c r="V56" s="406"/>
      <c r="W56" s="405">
        <f>U56</f>
        <v>0</v>
      </c>
      <c r="X56" s="406"/>
      <c r="Y56" s="405">
        <f>W56</f>
        <v>0</v>
      </c>
      <c r="Z56" s="406"/>
      <c r="AA56" s="405">
        <f>Y56</f>
        <v>0</v>
      </c>
      <c r="AB56" s="406"/>
      <c r="AC56" s="405">
        <f>AA56</f>
        <v>0</v>
      </c>
      <c r="AD56" s="406"/>
    </row>
    <row r="57" spans="2:44" s="7" customFormat="1" ht="18.5" customHeight="1" x14ac:dyDescent="0.55000000000000004">
      <c r="B57" s="378"/>
      <c r="C57" s="145"/>
      <c r="D57" s="146"/>
      <c r="E57" s="147"/>
      <c r="F57" s="148"/>
      <c r="G57" s="149"/>
      <c r="H57" s="149"/>
      <c r="I57" s="149"/>
      <c r="J57" s="149"/>
      <c r="K57" s="149"/>
      <c r="L57" s="149"/>
      <c r="M57" s="149"/>
      <c r="N57" s="149"/>
      <c r="O57" s="149"/>
      <c r="P57" s="149"/>
      <c r="Q57" s="150"/>
      <c r="R57" s="199"/>
      <c r="S57" s="401"/>
      <c r="T57" s="402"/>
      <c r="U57" s="401"/>
      <c r="V57" s="402"/>
      <c r="W57" s="401"/>
      <c r="X57" s="402"/>
      <c r="Y57" s="401"/>
      <c r="Z57" s="402"/>
      <c r="AA57" s="401"/>
      <c r="AB57" s="402"/>
      <c r="AC57" s="401"/>
      <c r="AD57" s="402"/>
    </row>
    <row r="58" spans="2:44" s="7" customFormat="1" ht="18.5" customHeight="1" x14ac:dyDescent="0.55000000000000004">
      <c r="B58" s="378"/>
      <c r="C58" s="167" t="s">
        <v>70</v>
      </c>
      <c r="D58" s="167" t="s">
        <v>71</v>
      </c>
      <c r="E58" s="168"/>
      <c r="F58" s="169"/>
      <c r="G58" s="170"/>
      <c r="H58" s="170"/>
      <c r="I58" s="170"/>
      <c r="J58" s="170"/>
      <c r="K58" s="170"/>
      <c r="L58" s="170"/>
      <c r="M58" s="170"/>
      <c r="N58" s="170"/>
      <c r="O58" s="170"/>
      <c r="P58" s="170"/>
      <c r="Q58" s="171"/>
      <c r="R58" s="200">
        <f t="shared" si="49"/>
        <v>0</v>
      </c>
      <c r="S58" s="403">
        <f>R58</f>
        <v>0</v>
      </c>
      <c r="T58" s="404"/>
      <c r="U58" s="403">
        <f>S58</f>
        <v>0</v>
      </c>
      <c r="V58" s="404"/>
      <c r="W58" s="403">
        <f>U58</f>
        <v>0</v>
      </c>
      <c r="X58" s="404"/>
      <c r="Y58" s="403">
        <f>W58</f>
        <v>0</v>
      </c>
      <c r="Z58" s="404"/>
      <c r="AA58" s="403">
        <f>Y58</f>
        <v>0</v>
      </c>
      <c r="AB58" s="404"/>
      <c r="AC58" s="403">
        <f>AA58</f>
        <v>0</v>
      </c>
      <c r="AD58" s="404"/>
    </row>
    <row r="59" spans="2:44" s="7" customFormat="1" ht="18.5" customHeight="1" x14ac:dyDescent="0.55000000000000004">
      <c r="B59" s="378"/>
      <c r="C59" s="138" t="s">
        <v>56</v>
      </c>
      <c r="D59" s="139" t="s">
        <v>85</v>
      </c>
      <c r="E59" s="140"/>
      <c r="F59" s="144"/>
      <c r="G59" s="142"/>
      <c r="H59" s="142"/>
      <c r="I59" s="142"/>
      <c r="J59" s="142"/>
      <c r="K59" s="142"/>
      <c r="L59" s="142"/>
      <c r="M59" s="142"/>
      <c r="N59" s="142"/>
      <c r="O59" s="142"/>
      <c r="P59" s="142"/>
      <c r="Q59" s="143"/>
      <c r="R59" s="197"/>
      <c r="S59" s="405"/>
      <c r="T59" s="406"/>
      <c r="U59" s="405"/>
      <c r="V59" s="406"/>
      <c r="W59" s="405"/>
      <c r="X59" s="406"/>
      <c r="Y59" s="405"/>
      <c r="Z59" s="406"/>
      <c r="AA59" s="405"/>
      <c r="AB59" s="406"/>
      <c r="AC59" s="405"/>
      <c r="AD59" s="406"/>
    </row>
    <row r="60" spans="2:44" s="7" customFormat="1" ht="18.5" customHeight="1" x14ac:dyDescent="0.55000000000000004">
      <c r="B60" s="378"/>
      <c r="C60" s="138"/>
      <c r="D60" s="139" t="s">
        <v>86</v>
      </c>
      <c r="E60" s="140"/>
      <c r="F60" s="144"/>
      <c r="G60" s="142"/>
      <c r="H60" s="142"/>
      <c r="I60" s="142"/>
      <c r="J60" s="142"/>
      <c r="K60" s="142"/>
      <c r="L60" s="142"/>
      <c r="M60" s="142"/>
      <c r="N60" s="142"/>
      <c r="O60" s="142"/>
      <c r="P60" s="142"/>
      <c r="Q60" s="143"/>
      <c r="R60" s="197"/>
      <c r="S60" s="405"/>
      <c r="T60" s="406"/>
      <c r="U60" s="405"/>
      <c r="V60" s="406"/>
      <c r="W60" s="405"/>
      <c r="X60" s="406"/>
      <c r="Y60" s="405"/>
      <c r="Z60" s="406"/>
      <c r="AA60" s="405"/>
      <c r="AB60" s="406"/>
      <c r="AC60" s="405"/>
      <c r="AD60" s="406"/>
    </row>
    <row r="61" spans="2:44" s="7" customFormat="1" ht="18.5" customHeight="1" x14ac:dyDescent="0.55000000000000004">
      <c r="B61" s="378"/>
      <c r="C61" s="161"/>
      <c r="D61" s="162" t="s">
        <v>57</v>
      </c>
      <c r="E61" s="163"/>
      <c r="F61" s="164"/>
      <c r="G61" s="165"/>
      <c r="H61" s="165"/>
      <c r="I61" s="165"/>
      <c r="J61" s="165"/>
      <c r="K61" s="165"/>
      <c r="L61" s="165"/>
      <c r="M61" s="165"/>
      <c r="N61" s="165"/>
      <c r="O61" s="165"/>
      <c r="P61" s="165"/>
      <c r="Q61" s="166"/>
      <c r="R61" s="198">
        <f>SUM(F61:Q61)</f>
        <v>0</v>
      </c>
      <c r="S61" s="391">
        <f>R61</f>
        <v>0</v>
      </c>
      <c r="T61" s="392"/>
      <c r="U61" s="391">
        <f>S61</f>
        <v>0</v>
      </c>
      <c r="V61" s="392"/>
      <c r="W61" s="391">
        <f>U61</f>
        <v>0</v>
      </c>
      <c r="X61" s="392"/>
      <c r="Y61" s="391">
        <f>W61</f>
        <v>0</v>
      </c>
      <c r="Z61" s="392"/>
      <c r="AA61" s="391">
        <f>Y61</f>
        <v>0</v>
      </c>
      <c r="AB61" s="392"/>
      <c r="AC61" s="391">
        <f>AA61</f>
        <v>0</v>
      </c>
      <c r="AD61" s="392"/>
    </row>
    <row r="62" spans="2:44" s="7" customFormat="1" ht="18.5" customHeight="1" x14ac:dyDescent="0.55000000000000004">
      <c r="B62" s="378"/>
      <c r="C62" s="131" t="s">
        <v>58</v>
      </c>
      <c r="D62" s="131"/>
      <c r="E62" s="133"/>
      <c r="F62" s="137"/>
      <c r="G62" s="135"/>
      <c r="H62" s="135"/>
      <c r="I62" s="135"/>
      <c r="J62" s="135"/>
      <c r="K62" s="135"/>
      <c r="L62" s="135"/>
      <c r="M62" s="135"/>
      <c r="N62" s="135"/>
      <c r="O62" s="135"/>
      <c r="P62" s="135"/>
      <c r="Q62" s="136"/>
      <c r="R62" s="196">
        <f t="shared" si="49"/>
        <v>0</v>
      </c>
      <c r="S62" s="403">
        <f>R62</f>
        <v>0</v>
      </c>
      <c r="T62" s="404"/>
      <c r="U62" s="403">
        <f>S62</f>
        <v>0</v>
      </c>
      <c r="V62" s="404"/>
      <c r="W62" s="403">
        <f>U62</f>
        <v>0</v>
      </c>
      <c r="X62" s="404"/>
      <c r="Y62" s="403">
        <f>W62</f>
        <v>0</v>
      </c>
      <c r="Z62" s="404"/>
      <c r="AA62" s="403">
        <f>Y62</f>
        <v>0</v>
      </c>
      <c r="AB62" s="404"/>
      <c r="AC62" s="403">
        <f>AA62</f>
        <v>0</v>
      </c>
      <c r="AD62" s="404"/>
    </row>
    <row r="63" spans="2:44" s="7" customFormat="1" ht="18.5" customHeight="1" x14ac:dyDescent="0.55000000000000004">
      <c r="B63" s="378"/>
      <c r="C63" s="138" t="s">
        <v>59</v>
      </c>
      <c r="D63" s="138"/>
      <c r="E63" s="140"/>
      <c r="F63" s="144"/>
      <c r="G63" s="142"/>
      <c r="H63" s="142"/>
      <c r="I63" s="142"/>
      <c r="J63" s="142"/>
      <c r="K63" s="142"/>
      <c r="L63" s="142"/>
      <c r="M63" s="142"/>
      <c r="N63" s="142"/>
      <c r="O63" s="142"/>
      <c r="P63" s="142"/>
      <c r="Q63" s="143"/>
      <c r="R63" s="197">
        <f t="shared" si="49"/>
        <v>0</v>
      </c>
      <c r="S63" s="405">
        <f t="shared" ref="S63:S66" si="51">R63</f>
        <v>0</v>
      </c>
      <c r="T63" s="406"/>
      <c r="U63" s="405">
        <f t="shared" ref="U63:U66" si="52">S63</f>
        <v>0</v>
      </c>
      <c r="V63" s="406"/>
      <c r="W63" s="405">
        <f t="shared" ref="W63:W66" si="53">U63</f>
        <v>0</v>
      </c>
      <c r="X63" s="406"/>
      <c r="Y63" s="405">
        <f t="shared" ref="Y63:Y66" si="54">W63</f>
        <v>0</v>
      </c>
      <c r="Z63" s="406"/>
      <c r="AA63" s="405">
        <f t="shared" ref="AA63:AA66" si="55">Y63</f>
        <v>0</v>
      </c>
      <c r="AB63" s="406"/>
      <c r="AC63" s="405">
        <f t="shared" ref="AC63:AC66" si="56">AA63</f>
        <v>0</v>
      </c>
      <c r="AD63" s="406"/>
    </row>
    <row r="64" spans="2:44" s="7" customFormat="1" ht="18.5" customHeight="1" x14ac:dyDescent="0.55000000000000004">
      <c r="B64" s="378"/>
      <c r="C64" s="138" t="s">
        <v>60</v>
      </c>
      <c r="D64" s="138"/>
      <c r="E64" s="140"/>
      <c r="F64" s="144"/>
      <c r="G64" s="142"/>
      <c r="H64" s="142"/>
      <c r="I64" s="142"/>
      <c r="J64" s="142"/>
      <c r="K64" s="142"/>
      <c r="L64" s="142"/>
      <c r="M64" s="142"/>
      <c r="N64" s="142"/>
      <c r="O64" s="142"/>
      <c r="P64" s="142"/>
      <c r="Q64" s="143"/>
      <c r="R64" s="197">
        <f t="shared" si="49"/>
        <v>0</v>
      </c>
      <c r="S64" s="405">
        <f t="shared" si="51"/>
        <v>0</v>
      </c>
      <c r="T64" s="406"/>
      <c r="U64" s="405">
        <f t="shared" si="52"/>
        <v>0</v>
      </c>
      <c r="V64" s="406"/>
      <c r="W64" s="405">
        <f t="shared" si="53"/>
        <v>0</v>
      </c>
      <c r="X64" s="406"/>
      <c r="Y64" s="405">
        <f t="shared" si="54"/>
        <v>0</v>
      </c>
      <c r="Z64" s="406"/>
      <c r="AA64" s="405">
        <f t="shared" si="55"/>
        <v>0</v>
      </c>
      <c r="AB64" s="406"/>
      <c r="AC64" s="405">
        <f t="shared" si="56"/>
        <v>0</v>
      </c>
      <c r="AD64" s="406"/>
    </row>
    <row r="65" spans="2:44" s="7" customFormat="1" ht="18.5" customHeight="1" x14ac:dyDescent="0.55000000000000004">
      <c r="B65" s="378"/>
      <c r="C65" s="138" t="s">
        <v>61</v>
      </c>
      <c r="D65" s="138"/>
      <c r="E65" s="140"/>
      <c r="F65" s="144"/>
      <c r="G65" s="142"/>
      <c r="H65" s="142"/>
      <c r="I65" s="142"/>
      <c r="J65" s="142"/>
      <c r="K65" s="142"/>
      <c r="L65" s="142"/>
      <c r="M65" s="142"/>
      <c r="N65" s="142"/>
      <c r="O65" s="142"/>
      <c r="P65" s="142"/>
      <c r="Q65" s="143"/>
      <c r="R65" s="197">
        <f t="shared" si="49"/>
        <v>0</v>
      </c>
      <c r="S65" s="405">
        <f t="shared" si="51"/>
        <v>0</v>
      </c>
      <c r="T65" s="406"/>
      <c r="U65" s="405">
        <f t="shared" si="52"/>
        <v>0</v>
      </c>
      <c r="V65" s="406"/>
      <c r="W65" s="405">
        <f t="shared" si="53"/>
        <v>0</v>
      </c>
      <c r="X65" s="406"/>
      <c r="Y65" s="405">
        <f t="shared" si="54"/>
        <v>0</v>
      </c>
      <c r="Z65" s="406"/>
      <c r="AA65" s="405">
        <f t="shared" si="55"/>
        <v>0</v>
      </c>
      <c r="AB65" s="406"/>
      <c r="AC65" s="405">
        <f t="shared" si="56"/>
        <v>0</v>
      </c>
      <c r="AD65" s="406"/>
    </row>
    <row r="66" spans="2:44" s="7" customFormat="1" ht="18.5" customHeight="1" x14ac:dyDescent="0.55000000000000004">
      <c r="B66" s="378"/>
      <c r="C66" s="138" t="s">
        <v>62</v>
      </c>
      <c r="D66" s="138" t="s">
        <v>72</v>
      </c>
      <c r="E66" s="140"/>
      <c r="F66" s="144"/>
      <c r="G66" s="142"/>
      <c r="H66" s="142"/>
      <c r="I66" s="142"/>
      <c r="J66" s="142"/>
      <c r="K66" s="142"/>
      <c r="L66" s="142"/>
      <c r="M66" s="142"/>
      <c r="N66" s="142"/>
      <c r="O66" s="142"/>
      <c r="P66" s="142"/>
      <c r="Q66" s="143"/>
      <c r="R66" s="197">
        <f t="shared" si="49"/>
        <v>0</v>
      </c>
      <c r="S66" s="405">
        <f t="shared" si="51"/>
        <v>0</v>
      </c>
      <c r="T66" s="406"/>
      <c r="U66" s="405">
        <f t="shared" si="52"/>
        <v>0</v>
      </c>
      <c r="V66" s="406"/>
      <c r="W66" s="405">
        <f t="shared" si="53"/>
        <v>0</v>
      </c>
      <c r="X66" s="406"/>
      <c r="Y66" s="405">
        <f t="shared" si="54"/>
        <v>0</v>
      </c>
      <c r="Z66" s="406"/>
      <c r="AA66" s="405">
        <f t="shared" si="55"/>
        <v>0</v>
      </c>
      <c r="AB66" s="406"/>
      <c r="AC66" s="405">
        <f t="shared" si="56"/>
        <v>0</v>
      </c>
      <c r="AD66" s="406"/>
    </row>
    <row r="67" spans="2:44" s="7" customFormat="1" ht="18.5" customHeight="1" x14ac:dyDescent="0.55000000000000004">
      <c r="B67" s="378"/>
      <c r="C67" s="145"/>
      <c r="D67" s="145"/>
      <c r="E67" s="147"/>
      <c r="F67" s="148"/>
      <c r="G67" s="149"/>
      <c r="H67" s="149"/>
      <c r="I67" s="149"/>
      <c r="J67" s="149"/>
      <c r="K67" s="149"/>
      <c r="L67" s="149"/>
      <c r="M67" s="149"/>
      <c r="N67" s="149"/>
      <c r="O67" s="149"/>
      <c r="P67" s="149"/>
      <c r="Q67" s="150"/>
      <c r="R67" s="199"/>
      <c r="S67" s="391"/>
      <c r="T67" s="392"/>
      <c r="U67" s="391"/>
      <c r="V67" s="392"/>
      <c r="W67" s="391"/>
      <c r="X67" s="392"/>
      <c r="Y67" s="391"/>
      <c r="Z67" s="392"/>
      <c r="AA67" s="391"/>
      <c r="AB67" s="392"/>
      <c r="AC67" s="391"/>
      <c r="AD67" s="392"/>
    </row>
    <row r="68" spans="2:44" s="16" customFormat="1" ht="18.5" customHeight="1" thickBot="1" x14ac:dyDescent="0.6">
      <c r="B68" s="378"/>
      <c r="C68" s="376" t="s">
        <v>79</v>
      </c>
      <c r="D68" s="376"/>
      <c r="E68" s="26"/>
      <c r="F68" s="43" t="e">
        <f t="shared" ref="F68:R68" si="57">SUM(F52:F67)</f>
        <v>#DIV/0!</v>
      </c>
      <c r="G68" s="44" t="e">
        <f t="shared" si="57"/>
        <v>#DIV/0!</v>
      </c>
      <c r="H68" s="44" t="e">
        <f t="shared" si="57"/>
        <v>#DIV/0!</v>
      </c>
      <c r="I68" s="44" t="e">
        <f t="shared" si="57"/>
        <v>#DIV/0!</v>
      </c>
      <c r="J68" s="44" t="e">
        <f t="shared" si="57"/>
        <v>#DIV/0!</v>
      </c>
      <c r="K68" s="44" t="e">
        <f t="shared" si="57"/>
        <v>#DIV/0!</v>
      </c>
      <c r="L68" s="44" t="e">
        <f t="shared" si="57"/>
        <v>#DIV/0!</v>
      </c>
      <c r="M68" s="44" t="e">
        <f t="shared" si="57"/>
        <v>#DIV/0!</v>
      </c>
      <c r="N68" s="44" t="e">
        <f t="shared" si="57"/>
        <v>#DIV/0!</v>
      </c>
      <c r="O68" s="44" t="e">
        <f t="shared" si="57"/>
        <v>#DIV/0!</v>
      </c>
      <c r="P68" s="44" t="e">
        <f t="shared" si="57"/>
        <v>#DIV/0!</v>
      </c>
      <c r="Q68" s="53" t="e">
        <f t="shared" si="57"/>
        <v>#DIV/0!</v>
      </c>
      <c r="R68" s="177" t="e">
        <f t="shared" si="57"/>
        <v>#DIV/0!</v>
      </c>
      <c r="S68" s="409" t="e">
        <f>SUM(S52:T66)</f>
        <v>#DIV/0!</v>
      </c>
      <c r="T68" s="410"/>
      <c r="U68" s="409" t="e">
        <f>SUM(U52:V66)</f>
        <v>#DIV/0!</v>
      </c>
      <c r="V68" s="410"/>
      <c r="W68" s="409" t="e">
        <f>SUM(W52:X66)</f>
        <v>#DIV/0!</v>
      </c>
      <c r="X68" s="410"/>
      <c r="Y68" s="409" t="e">
        <f>SUM(Y52:Z66)</f>
        <v>#DIV/0!</v>
      </c>
      <c r="Z68" s="410"/>
      <c r="AA68" s="409" t="e">
        <f>SUM(AA52:AB66)</f>
        <v>#DIV/0!</v>
      </c>
      <c r="AB68" s="410"/>
      <c r="AC68" s="409" t="e">
        <f>SUM(AC52:AD66)</f>
        <v>#DIV/0!</v>
      </c>
      <c r="AD68" s="410"/>
      <c r="AE68" s="7"/>
      <c r="AF68" s="7"/>
      <c r="AG68" s="7"/>
      <c r="AH68" s="7"/>
      <c r="AI68" s="7"/>
      <c r="AJ68" s="7"/>
      <c r="AK68" s="7"/>
      <c r="AL68" s="7"/>
      <c r="AM68" s="7"/>
      <c r="AN68" s="7"/>
      <c r="AO68" s="7"/>
      <c r="AP68" s="7"/>
      <c r="AQ68" s="7"/>
      <c r="AR68" s="7"/>
    </row>
    <row r="69" spans="2:44" s="16" customFormat="1" ht="21.5" customHeight="1" thickTop="1" x14ac:dyDescent="0.55000000000000004">
      <c r="B69" s="371" t="s">
        <v>81</v>
      </c>
      <c r="C69" s="105" t="s">
        <v>63</v>
      </c>
      <c r="D69" s="106"/>
      <c r="E69" s="90"/>
      <c r="F69" s="91" t="e">
        <f t="shared" ref="F69:S69" si="58">F51-F68</f>
        <v>#DIV/0!</v>
      </c>
      <c r="G69" s="92" t="e">
        <f t="shared" si="58"/>
        <v>#DIV/0!</v>
      </c>
      <c r="H69" s="92" t="e">
        <f t="shared" si="58"/>
        <v>#DIV/0!</v>
      </c>
      <c r="I69" s="92" t="e">
        <f t="shared" si="58"/>
        <v>#DIV/0!</v>
      </c>
      <c r="J69" s="92" t="e">
        <f t="shared" si="58"/>
        <v>#DIV/0!</v>
      </c>
      <c r="K69" s="92" t="e">
        <f t="shared" si="58"/>
        <v>#DIV/0!</v>
      </c>
      <c r="L69" s="92" t="e">
        <f t="shared" si="58"/>
        <v>#DIV/0!</v>
      </c>
      <c r="M69" s="92" t="e">
        <f t="shared" si="58"/>
        <v>#DIV/0!</v>
      </c>
      <c r="N69" s="92" t="e">
        <f t="shared" si="58"/>
        <v>#DIV/0!</v>
      </c>
      <c r="O69" s="92" t="e">
        <f t="shared" si="58"/>
        <v>#DIV/0!</v>
      </c>
      <c r="P69" s="92" t="e">
        <f t="shared" si="58"/>
        <v>#DIV/0!</v>
      </c>
      <c r="Q69" s="93" t="e">
        <f t="shared" si="58"/>
        <v>#DIV/0!</v>
      </c>
      <c r="R69" s="178" t="e">
        <f t="shared" si="58"/>
        <v>#DIV/0!</v>
      </c>
      <c r="S69" s="411" t="e">
        <f t="shared" si="58"/>
        <v>#DIV/0!</v>
      </c>
      <c r="T69" s="412"/>
      <c r="U69" s="411" t="e">
        <f>U51-U68</f>
        <v>#DIV/0!</v>
      </c>
      <c r="V69" s="412"/>
      <c r="W69" s="411" t="e">
        <f>W51-W68</f>
        <v>#DIV/0!</v>
      </c>
      <c r="X69" s="412"/>
      <c r="Y69" s="411" t="e">
        <f>Y51-Y68</f>
        <v>#DIV/0!</v>
      </c>
      <c r="Z69" s="412"/>
      <c r="AA69" s="411" t="e">
        <f>AA51-AA68</f>
        <v>#DIV/0!</v>
      </c>
      <c r="AB69" s="412"/>
      <c r="AC69" s="411" t="e">
        <f>AC51-AC68</f>
        <v>#DIV/0!</v>
      </c>
      <c r="AD69" s="412"/>
      <c r="AE69" s="7"/>
      <c r="AF69" s="7"/>
      <c r="AG69" s="7"/>
      <c r="AH69" s="7"/>
      <c r="AI69" s="7"/>
      <c r="AJ69" s="7"/>
      <c r="AK69" s="7"/>
      <c r="AL69" s="7"/>
      <c r="AM69" s="7"/>
      <c r="AN69" s="7"/>
      <c r="AO69" s="7"/>
      <c r="AP69" s="7"/>
      <c r="AQ69" s="7"/>
      <c r="AR69" s="7"/>
    </row>
    <row r="70" spans="2:44" s="25" customFormat="1" ht="21.5" customHeight="1" x14ac:dyDescent="0.55000000000000004">
      <c r="B70" s="372"/>
      <c r="C70" s="107" t="s">
        <v>64</v>
      </c>
      <c r="D70" s="108"/>
      <c r="E70" s="98"/>
      <c r="F70" s="99" t="e">
        <f t="shared" ref="F70:S70" si="59">F69/F51</f>
        <v>#DIV/0!</v>
      </c>
      <c r="G70" s="100" t="e">
        <f t="shared" si="59"/>
        <v>#DIV/0!</v>
      </c>
      <c r="H70" s="100" t="e">
        <f t="shared" si="59"/>
        <v>#DIV/0!</v>
      </c>
      <c r="I70" s="100" t="e">
        <f t="shared" si="59"/>
        <v>#DIV/0!</v>
      </c>
      <c r="J70" s="100" t="e">
        <f t="shared" si="59"/>
        <v>#DIV/0!</v>
      </c>
      <c r="K70" s="100" t="e">
        <f t="shared" si="59"/>
        <v>#DIV/0!</v>
      </c>
      <c r="L70" s="100" t="e">
        <f t="shared" si="59"/>
        <v>#DIV/0!</v>
      </c>
      <c r="M70" s="100" t="e">
        <f t="shared" si="59"/>
        <v>#DIV/0!</v>
      </c>
      <c r="N70" s="100" t="e">
        <f t="shared" si="59"/>
        <v>#DIV/0!</v>
      </c>
      <c r="O70" s="100" t="e">
        <f t="shared" si="59"/>
        <v>#DIV/0!</v>
      </c>
      <c r="P70" s="100" t="e">
        <f t="shared" si="59"/>
        <v>#DIV/0!</v>
      </c>
      <c r="Q70" s="101" t="e">
        <f t="shared" si="59"/>
        <v>#DIV/0!</v>
      </c>
      <c r="R70" s="179" t="e">
        <f t="shared" si="59"/>
        <v>#DIV/0!</v>
      </c>
      <c r="S70" s="413" t="e">
        <f t="shared" si="59"/>
        <v>#DIV/0!</v>
      </c>
      <c r="T70" s="414"/>
      <c r="U70" s="413" t="e">
        <f>U69/U51</f>
        <v>#DIV/0!</v>
      </c>
      <c r="V70" s="414"/>
      <c r="W70" s="413" t="e">
        <f>W69/W51</f>
        <v>#DIV/0!</v>
      </c>
      <c r="X70" s="414"/>
      <c r="Y70" s="413" t="e">
        <f>Y69/Y51</f>
        <v>#DIV/0!</v>
      </c>
      <c r="Z70" s="414"/>
      <c r="AA70" s="413" t="e">
        <f>AA69/AA51</f>
        <v>#DIV/0!</v>
      </c>
      <c r="AB70" s="414"/>
      <c r="AC70" s="413" t="e">
        <f>AC69/AC51</f>
        <v>#DIV/0!</v>
      </c>
      <c r="AD70" s="414"/>
      <c r="AE70" s="7"/>
      <c r="AF70" s="7"/>
      <c r="AG70" s="7"/>
      <c r="AH70" s="7"/>
      <c r="AI70" s="7"/>
      <c r="AJ70" s="7"/>
      <c r="AK70" s="7"/>
      <c r="AL70" s="7"/>
      <c r="AM70" s="7"/>
      <c r="AN70" s="7"/>
      <c r="AO70" s="7"/>
      <c r="AP70" s="7"/>
      <c r="AQ70" s="7"/>
      <c r="AR70" s="7"/>
    </row>
    <row r="71" spans="2:44" s="110" customFormat="1" x14ac:dyDescent="0.55000000000000004">
      <c r="B71" s="373"/>
      <c r="C71" s="109" t="s">
        <v>65</v>
      </c>
      <c r="D71" s="111"/>
      <c r="E71" s="112" t="e">
        <f>$AR$36</f>
        <v>#DIV/0!</v>
      </c>
      <c r="F71" s="113"/>
      <c r="G71" s="114"/>
      <c r="H71" s="114"/>
      <c r="I71" s="114"/>
      <c r="J71" s="114"/>
      <c r="K71" s="114"/>
      <c r="L71" s="114"/>
      <c r="M71" s="114"/>
      <c r="N71" s="114"/>
      <c r="O71" s="114"/>
      <c r="P71" s="114"/>
      <c r="Q71" s="115"/>
      <c r="R71" s="180" t="e">
        <f>E71+R69</f>
        <v>#DIV/0!</v>
      </c>
      <c r="S71" s="415" t="e">
        <f>R71+S69</f>
        <v>#DIV/0!</v>
      </c>
      <c r="T71" s="416"/>
      <c r="U71" s="415" t="e">
        <f>S71+U69</f>
        <v>#DIV/0!</v>
      </c>
      <c r="V71" s="416"/>
      <c r="W71" s="415" t="e">
        <f>U71+W69</f>
        <v>#DIV/0!</v>
      </c>
      <c r="X71" s="416"/>
      <c r="Y71" s="415" t="e">
        <f>W71+Y69</f>
        <v>#DIV/0!</v>
      </c>
      <c r="Z71" s="416"/>
      <c r="AA71" s="415" t="e">
        <f>Y71+AA69</f>
        <v>#DIV/0!</v>
      </c>
      <c r="AB71" s="416"/>
      <c r="AC71" s="415" t="e">
        <f>AA71+AC69</f>
        <v>#DIV/0!</v>
      </c>
      <c r="AD71" s="416"/>
      <c r="AE71" s="7"/>
      <c r="AF71" s="7"/>
      <c r="AG71" s="7"/>
      <c r="AH71" s="7"/>
      <c r="AI71" s="7"/>
      <c r="AJ71" s="7"/>
      <c r="AK71" s="7"/>
      <c r="AL71" s="7"/>
      <c r="AM71" s="7"/>
      <c r="AN71" s="7"/>
      <c r="AO71" s="7"/>
      <c r="AP71" s="7"/>
      <c r="AQ71" s="7"/>
      <c r="AR71" s="7"/>
    </row>
    <row r="72" spans="2:44" ht="5" customHeight="1" x14ac:dyDescent="0.55000000000000004">
      <c r="T72" s="7"/>
      <c r="U72" s="7"/>
      <c r="V72" s="7"/>
      <c r="W72" s="7"/>
      <c r="X72" s="7"/>
      <c r="Y72" s="7"/>
      <c r="Z72" s="7"/>
      <c r="AA72" s="7"/>
      <c r="AB72" s="7"/>
      <c r="AC72" s="7"/>
      <c r="AD72" s="7"/>
      <c r="AE72" s="7"/>
      <c r="AF72" s="7"/>
      <c r="AG72" s="7"/>
      <c r="AH72" s="7"/>
      <c r="AI72" s="7"/>
      <c r="AJ72" s="7"/>
      <c r="AK72" s="7"/>
      <c r="AL72" s="7"/>
      <c r="AM72" s="7"/>
      <c r="AN72" s="7"/>
      <c r="AO72" s="7"/>
      <c r="AP72" s="7"/>
      <c r="AQ72" s="7"/>
      <c r="AR72" s="7"/>
    </row>
    <row r="73" spans="2:44" x14ac:dyDescent="0.55000000000000004">
      <c r="T73" s="7"/>
      <c r="U73" s="7"/>
      <c r="V73" s="7"/>
      <c r="W73" s="7"/>
      <c r="X73" s="7"/>
      <c r="Y73" s="7"/>
      <c r="Z73" s="7"/>
      <c r="AA73" s="7"/>
      <c r="AB73" s="7"/>
      <c r="AC73" s="7"/>
      <c r="AD73" s="7"/>
      <c r="AE73" s="7"/>
      <c r="AF73" s="7"/>
      <c r="AG73" s="7"/>
      <c r="AH73" s="7"/>
      <c r="AI73" s="7"/>
      <c r="AJ73" s="7"/>
      <c r="AK73" s="7"/>
      <c r="AL73" s="7"/>
      <c r="AM73" s="7"/>
      <c r="AN73" s="7"/>
      <c r="AO73" s="7"/>
      <c r="AP73" s="7"/>
      <c r="AQ73" s="7"/>
      <c r="AR73" s="7"/>
    </row>
    <row r="74" spans="2:44" x14ac:dyDescent="0.55000000000000004">
      <c r="T74" s="7"/>
      <c r="U74" s="7"/>
      <c r="V74" s="7"/>
      <c r="W74" s="7"/>
      <c r="X74" s="7"/>
      <c r="Y74" s="7"/>
      <c r="Z74" s="7"/>
      <c r="AA74" s="7"/>
      <c r="AB74" s="7"/>
      <c r="AC74" s="7"/>
      <c r="AD74" s="7"/>
      <c r="AE74" s="7"/>
      <c r="AF74" s="7"/>
      <c r="AG74" s="7"/>
      <c r="AH74" s="7"/>
      <c r="AI74" s="7"/>
      <c r="AJ74" s="7"/>
      <c r="AK74" s="7"/>
      <c r="AL74" s="7"/>
      <c r="AM74" s="7"/>
      <c r="AN74" s="7"/>
      <c r="AO74" s="7"/>
      <c r="AP74" s="7"/>
      <c r="AQ74" s="7"/>
      <c r="AR74" s="7"/>
    </row>
  </sheetData>
  <mergeCells count="229">
    <mergeCell ref="AC71:AD71"/>
    <mergeCell ref="C5:C6"/>
    <mergeCell ref="D5:D6"/>
    <mergeCell ref="C40:C41"/>
    <mergeCell ref="D40:D41"/>
    <mergeCell ref="E40:E41"/>
    <mergeCell ref="AC66:AD66"/>
    <mergeCell ref="AC67:AD67"/>
    <mergeCell ref="AC68:AD68"/>
    <mergeCell ref="AC69:AD69"/>
    <mergeCell ref="AC70:AD70"/>
    <mergeCell ref="AC61:AD61"/>
    <mergeCell ref="AC62:AD62"/>
    <mergeCell ref="AC63:AD63"/>
    <mergeCell ref="AC64:AD64"/>
    <mergeCell ref="AC65:AD65"/>
    <mergeCell ref="AC56:AD56"/>
    <mergeCell ref="AC57:AD57"/>
    <mergeCell ref="AC58:AD58"/>
    <mergeCell ref="AC59:AD59"/>
    <mergeCell ref="AC60:AD60"/>
    <mergeCell ref="AC51:AD51"/>
    <mergeCell ref="AC52:AD52"/>
    <mergeCell ref="AC53:AD53"/>
    <mergeCell ref="AC54:AD54"/>
    <mergeCell ref="AC55:AD55"/>
    <mergeCell ref="Y70:Z70"/>
    <mergeCell ref="AA70:AB70"/>
    <mergeCell ref="Y71:Z71"/>
    <mergeCell ref="AA71:AB71"/>
    <mergeCell ref="AC39:AD39"/>
    <mergeCell ref="AC40:AD40"/>
    <mergeCell ref="AC41:AD41"/>
    <mergeCell ref="AC42:AD42"/>
    <mergeCell ref="AC43:AD43"/>
    <mergeCell ref="AC44:AD44"/>
    <mergeCell ref="AC45:AD45"/>
    <mergeCell ref="AC46:AD46"/>
    <mergeCell ref="AC47:AD47"/>
    <mergeCell ref="AC48:AD48"/>
    <mergeCell ref="AC49:AD49"/>
    <mergeCell ref="AC50:AD50"/>
    <mergeCell ref="Y67:Z67"/>
    <mergeCell ref="AA67:AB67"/>
    <mergeCell ref="Y68:Z68"/>
    <mergeCell ref="AA68:AB68"/>
    <mergeCell ref="Y69:Z69"/>
    <mergeCell ref="AA69:AB69"/>
    <mergeCell ref="Y64:Z64"/>
    <mergeCell ref="AA64:AB64"/>
    <mergeCell ref="Y65:Z65"/>
    <mergeCell ref="AA65:AB65"/>
    <mergeCell ref="Y66:Z66"/>
    <mergeCell ref="AA66:AB66"/>
    <mergeCell ref="Y61:Z61"/>
    <mergeCell ref="AA61:AB61"/>
    <mergeCell ref="Y62:Z62"/>
    <mergeCell ref="AA62:AB62"/>
    <mergeCell ref="Y63:Z63"/>
    <mergeCell ref="AA63:AB63"/>
    <mergeCell ref="Y58:Z58"/>
    <mergeCell ref="AA58:AB58"/>
    <mergeCell ref="Y59:Z59"/>
    <mergeCell ref="AA59:AB59"/>
    <mergeCell ref="Y60:Z60"/>
    <mergeCell ref="AA60:AB60"/>
    <mergeCell ref="Y55:Z55"/>
    <mergeCell ref="AA55:AB55"/>
    <mergeCell ref="Y56:Z56"/>
    <mergeCell ref="AA56:AB56"/>
    <mergeCell ref="Y57:Z57"/>
    <mergeCell ref="AA57:AB57"/>
    <mergeCell ref="Y52:Z52"/>
    <mergeCell ref="AA52:AB52"/>
    <mergeCell ref="Y53:Z53"/>
    <mergeCell ref="AA53:AB53"/>
    <mergeCell ref="Y54:Z54"/>
    <mergeCell ref="AA54:AB54"/>
    <mergeCell ref="Y49:Z49"/>
    <mergeCell ref="AA49:AB49"/>
    <mergeCell ref="Y50:Z50"/>
    <mergeCell ref="AA50:AB50"/>
    <mergeCell ref="Y51:Z51"/>
    <mergeCell ref="AA51:AB51"/>
    <mergeCell ref="AA46:AB46"/>
    <mergeCell ref="Y47:Z47"/>
    <mergeCell ref="AA47:AB47"/>
    <mergeCell ref="Y48:Z48"/>
    <mergeCell ref="AA48:AB48"/>
    <mergeCell ref="W71:X71"/>
    <mergeCell ref="Y39:Z39"/>
    <mergeCell ref="AA39:AB39"/>
    <mergeCell ref="Y40:Z40"/>
    <mergeCell ref="AA40:AB40"/>
    <mergeCell ref="Y41:Z41"/>
    <mergeCell ref="AA41:AB41"/>
    <mergeCell ref="Y42:Z42"/>
    <mergeCell ref="AA42:AB42"/>
    <mergeCell ref="Y43:Z43"/>
    <mergeCell ref="AA43:AB43"/>
    <mergeCell ref="Y44:Z44"/>
    <mergeCell ref="AA44:AB44"/>
    <mergeCell ref="Y45:Z45"/>
    <mergeCell ref="AA45:AB45"/>
    <mergeCell ref="Y46:Z46"/>
    <mergeCell ref="W66:X66"/>
    <mergeCell ref="W67:X67"/>
    <mergeCell ref="W68:X68"/>
    <mergeCell ref="W69:X69"/>
    <mergeCell ref="W70:X70"/>
    <mergeCell ref="W61:X61"/>
    <mergeCell ref="W62:X62"/>
    <mergeCell ref="W63:X63"/>
    <mergeCell ref="W64:X64"/>
    <mergeCell ref="W65:X65"/>
    <mergeCell ref="W56:X56"/>
    <mergeCell ref="W57:X57"/>
    <mergeCell ref="W58:X58"/>
    <mergeCell ref="W59:X59"/>
    <mergeCell ref="W60:X60"/>
    <mergeCell ref="U46:V46"/>
    <mergeCell ref="W51:X51"/>
    <mergeCell ref="W52:X52"/>
    <mergeCell ref="W53:X53"/>
    <mergeCell ref="W54:X54"/>
    <mergeCell ref="W55:X55"/>
    <mergeCell ref="W46:X46"/>
    <mergeCell ref="W47:X47"/>
    <mergeCell ref="W48:X48"/>
    <mergeCell ref="W49:X49"/>
    <mergeCell ref="W50:X50"/>
    <mergeCell ref="U57:V57"/>
    <mergeCell ref="U58:V58"/>
    <mergeCell ref="U59:V59"/>
    <mergeCell ref="U60:V60"/>
    <mergeCell ref="U61:V61"/>
    <mergeCell ref="W41:X41"/>
    <mergeCell ref="W42:X42"/>
    <mergeCell ref="W43:X43"/>
    <mergeCell ref="W44:X44"/>
    <mergeCell ref="W45:X45"/>
    <mergeCell ref="U52:V52"/>
    <mergeCell ref="U53:V53"/>
    <mergeCell ref="U54:V54"/>
    <mergeCell ref="U55:V55"/>
    <mergeCell ref="U56:V56"/>
    <mergeCell ref="U47:V47"/>
    <mergeCell ref="U48:V48"/>
    <mergeCell ref="U49:V49"/>
    <mergeCell ref="U50:V50"/>
    <mergeCell ref="U51:V51"/>
    <mergeCell ref="U42:V42"/>
    <mergeCell ref="U43:V43"/>
    <mergeCell ref="U44:V44"/>
    <mergeCell ref="U45:V45"/>
    <mergeCell ref="S69:T69"/>
    <mergeCell ref="S70:T70"/>
    <mergeCell ref="S71:T71"/>
    <mergeCell ref="S62:T62"/>
    <mergeCell ref="S63:T63"/>
    <mergeCell ref="S64:T64"/>
    <mergeCell ref="S65:T65"/>
    <mergeCell ref="S66:T66"/>
    <mergeCell ref="U71:V71"/>
    <mergeCell ref="U62:V62"/>
    <mergeCell ref="U63:V63"/>
    <mergeCell ref="U64:V64"/>
    <mergeCell ref="U65:V65"/>
    <mergeCell ref="U66:V66"/>
    <mergeCell ref="U67:V67"/>
    <mergeCell ref="U68:V68"/>
    <mergeCell ref="U69:V69"/>
    <mergeCell ref="U70:V70"/>
    <mergeCell ref="S60:T60"/>
    <mergeCell ref="S61:T61"/>
    <mergeCell ref="S52:T52"/>
    <mergeCell ref="S53:T53"/>
    <mergeCell ref="S54:T54"/>
    <mergeCell ref="S55:T55"/>
    <mergeCell ref="S56:T56"/>
    <mergeCell ref="S67:T67"/>
    <mergeCell ref="S68:T68"/>
    <mergeCell ref="B52:B68"/>
    <mergeCell ref="C68:D68"/>
    <mergeCell ref="B69:B71"/>
    <mergeCell ref="S39:T39"/>
    <mergeCell ref="S40:T40"/>
    <mergeCell ref="S41:T41"/>
    <mergeCell ref="S42:T42"/>
    <mergeCell ref="S43:T43"/>
    <mergeCell ref="S44:T44"/>
    <mergeCell ref="S45:T45"/>
    <mergeCell ref="S46:T46"/>
    <mergeCell ref="S47:T47"/>
    <mergeCell ref="S48:T48"/>
    <mergeCell ref="S49:T49"/>
    <mergeCell ref="S50:T50"/>
    <mergeCell ref="S51:T51"/>
    <mergeCell ref="B42:B51"/>
    <mergeCell ref="C42:C44"/>
    <mergeCell ref="C45:C47"/>
    <mergeCell ref="C48:C50"/>
    <mergeCell ref="C51:D51"/>
    <mergeCell ref="S57:T57"/>
    <mergeCell ref="S58:T58"/>
    <mergeCell ref="S59:T59"/>
    <mergeCell ref="S4:AE4"/>
    <mergeCell ref="AF4:AR4"/>
    <mergeCell ref="B4:B6"/>
    <mergeCell ref="B39:B41"/>
    <mergeCell ref="F39:R39"/>
    <mergeCell ref="F40:R40"/>
    <mergeCell ref="U39:V39"/>
    <mergeCell ref="U40:V40"/>
    <mergeCell ref="U41:V41"/>
    <mergeCell ref="W39:X39"/>
    <mergeCell ref="W40:X40"/>
    <mergeCell ref="B34:B36"/>
    <mergeCell ref="F4:R4"/>
    <mergeCell ref="F5:R5"/>
    <mergeCell ref="S5:AE5"/>
    <mergeCell ref="AF5:AR5"/>
    <mergeCell ref="C16:D16"/>
    <mergeCell ref="C33:D33"/>
    <mergeCell ref="B7:B16"/>
    <mergeCell ref="B17:B33"/>
    <mergeCell ref="C7:C9"/>
    <mergeCell ref="C10:C12"/>
    <mergeCell ref="C13:C15"/>
  </mergeCells>
  <phoneticPr fontId="1"/>
  <printOptions verticalCentered="1"/>
  <pageMargins left="0.51181102362204722" right="0.51181102362204722" top="0.55118110236220474" bottom="0.55118110236220474" header="0.31496062992125984" footer="0.31496062992125984"/>
  <pageSetup paperSize="8"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B7BC0-A87D-4AA8-A8ED-6D47199F15C2}">
  <sheetPr>
    <pageSetUpPr fitToPage="1"/>
  </sheetPr>
  <dimension ref="B1:O36"/>
  <sheetViews>
    <sheetView tabSelected="1" view="pageBreakPreview" zoomScale="80" zoomScaleNormal="90" zoomScaleSheetLayoutView="80" workbookViewId="0">
      <selection activeCell="B2" sqref="B2"/>
    </sheetView>
  </sheetViews>
  <sheetFormatPr defaultRowHeight="18" x14ac:dyDescent="0.55000000000000004"/>
  <cols>
    <col min="1" max="1" width="0.4140625" customWidth="1"/>
    <col min="2" max="2" width="3.5" customWidth="1"/>
    <col min="3" max="3" width="5.33203125" customWidth="1"/>
    <col min="4" max="4" width="5.25" bestFit="1" customWidth="1"/>
    <col min="5" max="6" width="7.33203125" bestFit="1" customWidth="1"/>
    <col min="7" max="8" width="10.08203125" customWidth="1"/>
    <col min="9" max="9" width="8.08203125" customWidth="1"/>
    <col min="10" max="10" width="9.58203125" bestFit="1" customWidth="1"/>
    <col min="11" max="11" width="11.33203125" bestFit="1" customWidth="1"/>
    <col min="12" max="12" width="14.1640625" customWidth="1"/>
    <col min="13" max="13" width="3.5" customWidth="1"/>
    <col min="14" max="14" width="5.4140625" customWidth="1"/>
  </cols>
  <sheetData>
    <row r="1" spans="2:15" ht="20" x14ac:dyDescent="0.55000000000000004">
      <c r="B1" s="1" t="s">
        <v>124</v>
      </c>
    </row>
    <row r="2" spans="2:15" ht="20" x14ac:dyDescent="0.55000000000000004">
      <c r="B2" s="1"/>
      <c r="C2" t="s">
        <v>123</v>
      </c>
    </row>
    <row r="3" spans="2:15" s="123" customFormat="1" ht="20" customHeight="1" x14ac:dyDescent="0.55000000000000004">
      <c r="B3" s="121"/>
      <c r="C3" s="123" t="s">
        <v>97</v>
      </c>
    </row>
    <row r="4" spans="2:15" ht="18.5" thickBot="1" x14ac:dyDescent="0.45">
      <c r="G4" s="2" t="s">
        <v>25</v>
      </c>
      <c r="N4" s="343" t="s">
        <v>116</v>
      </c>
      <c r="O4" s="343"/>
    </row>
    <row r="5" spans="2:15" s="123" customFormat="1" ht="19" thickTop="1" thickBot="1" x14ac:dyDescent="0.6">
      <c r="B5" s="227"/>
      <c r="C5" s="228"/>
      <c r="D5" s="229" t="s">
        <v>15</v>
      </c>
      <c r="E5" s="230" t="s">
        <v>0</v>
      </c>
      <c r="F5" s="231" t="s">
        <v>16</v>
      </c>
      <c r="G5" s="232" t="s">
        <v>1</v>
      </c>
      <c r="H5" s="233" t="s">
        <v>2</v>
      </c>
      <c r="I5" s="234" t="s">
        <v>17</v>
      </c>
      <c r="J5" s="235" t="s">
        <v>3</v>
      </c>
      <c r="K5" s="236" t="s">
        <v>4</v>
      </c>
      <c r="L5" s="237" t="s">
        <v>26</v>
      </c>
    </row>
    <row r="6" spans="2:15" s="123" customFormat="1" ht="18.5" customHeight="1" x14ac:dyDescent="0.55000000000000004">
      <c r="B6" s="350" t="s">
        <v>24</v>
      </c>
      <c r="C6" s="238" t="s">
        <v>5</v>
      </c>
      <c r="D6" s="239"/>
      <c r="E6" s="240"/>
      <c r="F6" s="241">
        <f>E6/3.3</f>
        <v>0</v>
      </c>
      <c r="G6" s="242"/>
      <c r="H6" s="243">
        <f>G6*F6</f>
        <v>0</v>
      </c>
      <c r="I6" s="244"/>
      <c r="J6" s="245">
        <f>I6*D6</f>
        <v>0</v>
      </c>
      <c r="K6" s="246">
        <f>H6+J6</f>
        <v>0</v>
      </c>
      <c r="L6" s="247" t="e">
        <f>K6/D6</f>
        <v>#DIV/0!</v>
      </c>
    </row>
    <row r="7" spans="2:15" s="123" customFormat="1" ht="18.5" customHeight="1" x14ac:dyDescent="0.55000000000000004">
      <c r="B7" s="350"/>
      <c r="C7" s="248" t="s">
        <v>6</v>
      </c>
      <c r="D7" s="249"/>
      <c r="E7" s="250"/>
      <c r="F7" s="251">
        <f t="shared" ref="F7:F24" si="0">E7/3.3</f>
        <v>0</v>
      </c>
      <c r="G7" s="252"/>
      <c r="H7" s="253">
        <f t="shared" ref="H7:H15" si="1">G7*F7</f>
        <v>0</v>
      </c>
      <c r="I7" s="254"/>
      <c r="J7" s="255">
        <f>I7*D7</f>
        <v>0</v>
      </c>
      <c r="K7" s="256">
        <f>H7+J7</f>
        <v>0</v>
      </c>
      <c r="L7" s="257" t="e">
        <f t="shared" ref="L7:L15" si="2">K7/D7</f>
        <v>#DIV/0!</v>
      </c>
    </row>
    <row r="8" spans="2:15" s="123" customFormat="1" ht="18.5" customHeight="1" x14ac:dyDescent="0.55000000000000004">
      <c r="B8" s="350"/>
      <c r="C8" s="248" t="s">
        <v>7</v>
      </c>
      <c r="D8" s="249"/>
      <c r="E8" s="250"/>
      <c r="F8" s="251">
        <f t="shared" si="0"/>
        <v>0</v>
      </c>
      <c r="G8" s="252"/>
      <c r="H8" s="253">
        <f t="shared" si="1"/>
        <v>0</v>
      </c>
      <c r="I8" s="254"/>
      <c r="J8" s="255">
        <f>I8*D8</f>
        <v>0</v>
      </c>
      <c r="K8" s="256">
        <f t="shared" ref="K8:K15" si="3">H8+J8</f>
        <v>0</v>
      </c>
      <c r="L8" s="257" t="e">
        <f t="shared" si="2"/>
        <v>#DIV/0!</v>
      </c>
    </row>
    <row r="9" spans="2:15" s="123" customFormat="1" ht="18.5" customHeight="1" x14ac:dyDescent="0.55000000000000004">
      <c r="B9" s="350"/>
      <c r="C9" s="248" t="s">
        <v>8</v>
      </c>
      <c r="D9" s="249"/>
      <c r="E9" s="250"/>
      <c r="F9" s="251">
        <f t="shared" si="0"/>
        <v>0</v>
      </c>
      <c r="G9" s="252"/>
      <c r="H9" s="253">
        <f t="shared" si="1"/>
        <v>0</v>
      </c>
      <c r="I9" s="254"/>
      <c r="J9" s="255">
        <f>I9*D9</f>
        <v>0</v>
      </c>
      <c r="K9" s="256">
        <f t="shared" si="3"/>
        <v>0</v>
      </c>
      <c r="L9" s="257" t="e">
        <f t="shared" si="2"/>
        <v>#DIV/0!</v>
      </c>
    </row>
    <row r="10" spans="2:15" s="123" customFormat="1" ht="18.5" customHeight="1" x14ac:dyDescent="0.55000000000000004">
      <c r="B10" s="350"/>
      <c r="C10" s="248" t="s">
        <v>9</v>
      </c>
      <c r="D10" s="249"/>
      <c r="E10" s="250"/>
      <c r="F10" s="251">
        <f t="shared" si="0"/>
        <v>0</v>
      </c>
      <c r="G10" s="252"/>
      <c r="H10" s="253">
        <f t="shared" si="1"/>
        <v>0</v>
      </c>
      <c r="I10" s="254"/>
      <c r="J10" s="255">
        <f t="shared" ref="J10:J15" si="4">I10*D10</f>
        <v>0</v>
      </c>
      <c r="K10" s="256">
        <f t="shared" si="3"/>
        <v>0</v>
      </c>
      <c r="L10" s="257" t="e">
        <f t="shared" si="2"/>
        <v>#DIV/0!</v>
      </c>
    </row>
    <row r="11" spans="2:15" s="123" customFormat="1" ht="18.5" customHeight="1" x14ac:dyDescent="0.55000000000000004">
      <c r="B11" s="350"/>
      <c r="C11" s="248" t="s">
        <v>10</v>
      </c>
      <c r="D11" s="249"/>
      <c r="E11" s="250"/>
      <c r="F11" s="251">
        <f t="shared" si="0"/>
        <v>0</v>
      </c>
      <c r="G11" s="252"/>
      <c r="H11" s="253">
        <f t="shared" si="1"/>
        <v>0</v>
      </c>
      <c r="I11" s="254"/>
      <c r="J11" s="255">
        <f t="shared" si="4"/>
        <v>0</v>
      </c>
      <c r="K11" s="256">
        <f t="shared" si="3"/>
        <v>0</v>
      </c>
      <c r="L11" s="257" t="e">
        <f t="shared" si="2"/>
        <v>#DIV/0!</v>
      </c>
    </row>
    <row r="12" spans="2:15" s="123" customFormat="1" ht="18.5" customHeight="1" x14ac:dyDescent="0.55000000000000004">
      <c r="B12" s="350"/>
      <c r="C12" s="248" t="s">
        <v>11</v>
      </c>
      <c r="D12" s="249"/>
      <c r="E12" s="250"/>
      <c r="F12" s="251">
        <f t="shared" si="0"/>
        <v>0</v>
      </c>
      <c r="G12" s="252"/>
      <c r="H12" s="253">
        <f t="shared" si="1"/>
        <v>0</v>
      </c>
      <c r="I12" s="254"/>
      <c r="J12" s="255">
        <f t="shared" si="4"/>
        <v>0</v>
      </c>
      <c r="K12" s="256">
        <f t="shared" si="3"/>
        <v>0</v>
      </c>
      <c r="L12" s="257" t="e">
        <f t="shared" si="2"/>
        <v>#DIV/0!</v>
      </c>
    </row>
    <row r="13" spans="2:15" s="123" customFormat="1" ht="18.5" customHeight="1" x14ac:dyDescent="0.55000000000000004">
      <c r="B13" s="350"/>
      <c r="C13" s="248" t="s">
        <v>12</v>
      </c>
      <c r="D13" s="249"/>
      <c r="E13" s="250"/>
      <c r="F13" s="251">
        <f t="shared" si="0"/>
        <v>0</v>
      </c>
      <c r="G13" s="252"/>
      <c r="H13" s="253">
        <f t="shared" si="1"/>
        <v>0</v>
      </c>
      <c r="I13" s="254"/>
      <c r="J13" s="255">
        <f t="shared" si="4"/>
        <v>0</v>
      </c>
      <c r="K13" s="256">
        <f t="shared" si="3"/>
        <v>0</v>
      </c>
      <c r="L13" s="257" t="e">
        <f>K13/D13</f>
        <v>#DIV/0!</v>
      </c>
    </row>
    <row r="14" spans="2:15" s="123" customFormat="1" ht="18.5" customHeight="1" x14ac:dyDescent="0.55000000000000004">
      <c r="B14" s="350"/>
      <c r="C14" s="248" t="s">
        <v>13</v>
      </c>
      <c r="D14" s="249"/>
      <c r="E14" s="250"/>
      <c r="F14" s="251">
        <f t="shared" si="0"/>
        <v>0</v>
      </c>
      <c r="G14" s="252"/>
      <c r="H14" s="253">
        <f t="shared" si="1"/>
        <v>0</v>
      </c>
      <c r="I14" s="254"/>
      <c r="J14" s="255">
        <f t="shared" si="4"/>
        <v>0</v>
      </c>
      <c r="K14" s="256">
        <f t="shared" si="3"/>
        <v>0</v>
      </c>
      <c r="L14" s="257" t="e">
        <f t="shared" si="2"/>
        <v>#DIV/0!</v>
      </c>
    </row>
    <row r="15" spans="2:15" s="123" customFormat="1" ht="18.5" customHeight="1" thickBot="1" x14ac:dyDescent="0.6">
      <c r="B15" s="350"/>
      <c r="C15" s="258" t="s">
        <v>14</v>
      </c>
      <c r="D15" s="259"/>
      <c r="E15" s="260"/>
      <c r="F15" s="261">
        <f t="shared" si="0"/>
        <v>0</v>
      </c>
      <c r="G15" s="262"/>
      <c r="H15" s="263">
        <f t="shared" si="1"/>
        <v>0</v>
      </c>
      <c r="I15" s="264"/>
      <c r="J15" s="265">
        <f t="shared" si="4"/>
        <v>0</v>
      </c>
      <c r="K15" s="266">
        <f t="shared" si="3"/>
        <v>0</v>
      </c>
      <c r="L15" s="267" t="e">
        <f t="shared" si="2"/>
        <v>#DIV/0!</v>
      </c>
    </row>
    <row r="16" spans="2:15" s="123" customFormat="1" ht="18.5" customHeight="1" thickTop="1" thickBot="1" x14ac:dyDescent="0.6">
      <c r="B16" s="351"/>
      <c r="C16" s="340" t="s">
        <v>22</v>
      </c>
      <c r="D16" s="341"/>
      <c r="E16" s="342"/>
      <c r="F16" s="268"/>
      <c r="G16" s="269"/>
      <c r="H16" s="270"/>
      <c r="I16" s="271"/>
      <c r="J16" s="272">
        <f>SUM(J6:J15)</f>
        <v>0</v>
      </c>
      <c r="K16" s="273">
        <f>SUM(K6:K15)</f>
        <v>0</v>
      </c>
      <c r="L16" s="274" t="e">
        <f t="shared" ref="L16" si="5">AVERAGE(L6:L15)</f>
        <v>#DIV/0!</v>
      </c>
    </row>
    <row r="17" spans="2:12" s="123" customFormat="1" ht="18.5" customHeight="1" thickTop="1" thickBot="1" x14ac:dyDescent="0.6">
      <c r="B17" s="352" t="s">
        <v>18</v>
      </c>
      <c r="C17" s="275"/>
      <c r="D17" s="276" t="s">
        <v>15</v>
      </c>
      <c r="E17" s="276" t="s">
        <v>23</v>
      </c>
      <c r="F17" s="277" t="s">
        <v>16</v>
      </c>
      <c r="G17" s="120" t="s">
        <v>1</v>
      </c>
      <c r="H17" s="120" t="s">
        <v>28</v>
      </c>
      <c r="I17" s="278" t="s">
        <v>17</v>
      </c>
      <c r="J17" s="279" t="s">
        <v>3</v>
      </c>
      <c r="K17" s="280" t="s">
        <v>4</v>
      </c>
      <c r="L17" s="281"/>
    </row>
    <row r="18" spans="2:12" s="123" customFormat="1" ht="18.5" customHeight="1" thickBot="1" x14ac:dyDescent="0.6">
      <c r="B18" s="353"/>
      <c r="C18" s="282"/>
      <c r="D18" s="283"/>
      <c r="E18" s="284"/>
      <c r="F18" s="285">
        <f t="shared" si="0"/>
        <v>0</v>
      </c>
      <c r="G18" s="286"/>
      <c r="H18" s="287">
        <f>G18*D18</f>
        <v>0</v>
      </c>
      <c r="I18" s="288"/>
      <c r="J18" s="289">
        <f>I18*D18</f>
        <v>0</v>
      </c>
      <c r="K18" s="290">
        <f>H18+J18</f>
        <v>0</v>
      </c>
      <c r="L18" s="291"/>
    </row>
    <row r="19" spans="2:12" s="123" customFormat="1" ht="18.5" customHeight="1" thickBot="1" x14ac:dyDescent="0.6">
      <c r="B19" s="344" t="s">
        <v>27</v>
      </c>
      <c r="C19" s="292"/>
      <c r="D19" s="293" t="s">
        <v>95</v>
      </c>
      <c r="E19" s="294" t="s">
        <v>23</v>
      </c>
      <c r="F19" s="295" t="s">
        <v>16</v>
      </c>
      <c r="G19" s="296" t="s">
        <v>1</v>
      </c>
      <c r="H19" s="297" t="s">
        <v>29</v>
      </c>
      <c r="I19" s="298" t="s">
        <v>17</v>
      </c>
      <c r="J19" s="299" t="s">
        <v>3</v>
      </c>
      <c r="K19" s="300" t="s">
        <v>4</v>
      </c>
      <c r="L19" s="301"/>
    </row>
    <row r="20" spans="2:12" s="123" customFormat="1" ht="18.5" customHeight="1" x14ac:dyDescent="0.55000000000000004">
      <c r="B20" s="345"/>
      <c r="C20" s="302" t="s">
        <v>19</v>
      </c>
      <c r="D20" s="303"/>
      <c r="E20" s="304"/>
      <c r="F20" s="305"/>
      <c r="G20" s="306"/>
      <c r="H20" s="307"/>
      <c r="I20" s="308"/>
      <c r="J20" s="309"/>
      <c r="K20" s="310"/>
      <c r="L20" s="311"/>
    </row>
    <row r="21" spans="2:12" s="123" customFormat="1" ht="18.5" customHeight="1" x14ac:dyDescent="0.55000000000000004">
      <c r="B21" s="345"/>
      <c r="C21" s="248" t="s">
        <v>20</v>
      </c>
      <c r="D21" s="312"/>
      <c r="E21" s="250"/>
      <c r="F21" s="313"/>
      <c r="G21" s="314"/>
      <c r="H21" s="315"/>
      <c r="I21" s="254"/>
      <c r="J21" s="255"/>
      <c r="K21" s="253"/>
      <c r="L21" s="316"/>
    </row>
    <row r="22" spans="2:12" s="123" customFormat="1" ht="18.5" customHeight="1" x14ac:dyDescent="0.55000000000000004">
      <c r="B22" s="345"/>
      <c r="C22" s="258" t="s">
        <v>21</v>
      </c>
      <c r="D22" s="317"/>
      <c r="E22" s="260"/>
      <c r="F22" s="318"/>
      <c r="G22" s="319"/>
      <c r="H22" s="320"/>
      <c r="I22" s="264"/>
      <c r="J22" s="265"/>
      <c r="K22" s="263"/>
      <c r="L22" s="321"/>
    </row>
    <row r="23" spans="2:12" s="123" customFormat="1" ht="18.5" customHeight="1" x14ac:dyDescent="0.55000000000000004">
      <c r="B23" s="345"/>
      <c r="C23" s="248" t="s">
        <v>30</v>
      </c>
      <c r="D23" s="312"/>
      <c r="E23" s="250"/>
      <c r="F23" s="313">
        <f>E23/3.3</f>
        <v>0</v>
      </c>
      <c r="G23" s="314"/>
      <c r="H23" s="315"/>
      <c r="I23" s="254"/>
      <c r="J23" s="255"/>
      <c r="K23" s="263"/>
      <c r="L23" s="316"/>
    </row>
    <row r="24" spans="2:12" s="123" customFormat="1" ht="18.5" customHeight="1" thickBot="1" x14ac:dyDescent="0.6">
      <c r="B24" s="345"/>
      <c r="C24" s="322" t="s">
        <v>31</v>
      </c>
      <c r="D24" s="323"/>
      <c r="E24" s="324"/>
      <c r="F24" s="325">
        <f t="shared" si="0"/>
        <v>0</v>
      </c>
      <c r="G24" s="326"/>
      <c r="H24" s="327"/>
      <c r="I24" s="328"/>
      <c r="J24" s="329"/>
      <c r="K24" s="263"/>
      <c r="L24" s="330"/>
    </row>
    <row r="25" spans="2:12" s="123" customFormat="1" ht="18.5" customHeight="1" thickTop="1" thickBot="1" x14ac:dyDescent="0.6">
      <c r="B25" s="346"/>
      <c r="C25" s="347" t="s">
        <v>22</v>
      </c>
      <c r="D25" s="348"/>
      <c r="E25" s="349"/>
      <c r="F25" s="331"/>
      <c r="G25" s="332"/>
      <c r="H25" s="333"/>
      <c r="I25" s="334"/>
      <c r="J25" s="335"/>
      <c r="K25" s="336">
        <f>SUM(K20:K24)</f>
        <v>0</v>
      </c>
      <c r="L25" s="337"/>
    </row>
    <row r="26" spans="2:12" s="123" customFormat="1" x14ac:dyDescent="0.55000000000000004"/>
    <row r="27" spans="2:12" s="123" customFormat="1" ht="20" x14ac:dyDescent="0.55000000000000004">
      <c r="B27" s="1" t="s">
        <v>96</v>
      </c>
    </row>
    <row r="28" spans="2:12" s="123" customFormat="1" ht="18.5" thickBot="1" x14ac:dyDescent="0.6">
      <c r="C28" s="123" t="s">
        <v>117</v>
      </c>
    </row>
    <row r="29" spans="2:12" s="123" customFormat="1" ht="18.5" thickBot="1" x14ac:dyDescent="0.6">
      <c r="C29" s="356" t="s">
        <v>98</v>
      </c>
      <c r="D29" s="354"/>
      <c r="E29" s="354"/>
      <c r="F29" s="354" t="s">
        <v>102</v>
      </c>
      <c r="G29" s="354"/>
      <c r="H29" s="354" t="s">
        <v>99</v>
      </c>
      <c r="I29" s="354"/>
      <c r="J29" s="354" t="s">
        <v>101</v>
      </c>
      <c r="K29" s="354"/>
      <c r="L29" s="338" t="s">
        <v>100</v>
      </c>
    </row>
    <row r="30" spans="2:12" s="123" customFormat="1" ht="18.5" thickBot="1" x14ac:dyDescent="0.6">
      <c r="C30" s="357"/>
      <c r="D30" s="358"/>
      <c r="E30" s="358"/>
      <c r="F30" s="359">
        <v>121.38</v>
      </c>
      <c r="G30" s="359"/>
      <c r="H30" s="358">
        <f>C30*F30</f>
        <v>0</v>
      </c>
      <c r="I30" s="358"/>
      <c r="J30" s="355"/>
      <c r="K30" s="355"/>
      <c r="L30" s="339" t="e">
        <f>H30/J30</f>
        <v>#DIV/0!</v>
      </c>
    </row>
    <row r="31" spans="2:12" s="123" customFormat="1" x14ac:dyDescent="0.55000000000000004"/>
    <row r="32" spans="2:12" s="123" customFormat="1" ht="20" x14ac:dyDescent="0.55000000000000004">
      <c r="B32" s="1" t="s">
        <v>113</v>
      </c>
    </row>
    <row r="33" spans="3:14" s="123" customFormat="1" x14ac:dyDescent="0.55000000000000004">
      <c r="C33" s="123" t="s">
        <v>118</v>
      </c>
    </row>
    <row r="34" spans="3:14" s="123" customFormat="1" ht="20" x14ac:dyDescent="0.55000000000000004">
      <c r="C34" s="122" t="s">
        <v>114</v>
      </c>
      <c r="D34" s="122"/>
      <c r="E34" s="122"/>
      <c r="F34" s="122" t="s">
        <v>119</v>
      </c>
      <c r="G34" s="122"/>
      <c r="H34" s="122"/>
      <c r="I34" s="122"/>
      <c r="J34" s="122"/>
      <c r="K34" s="122"/>
      <c r="L34" s="122"/>
      <c r="M34" s="122"/>
      <c r="N34" s="122"/>
    </row>
    <row r="35" spans="3:14" s="123" customFormat="1" ht="20" x14ac:dyDescent="0.55000000000000004">
      <c r="C35" s="122" t="s">
        <v>115</v>
      </c>
      <c r="D35" s="122"/>
      <c r="E35" s="122"/>
      <c r="F35" s="122" t="s">
        <v>119</v>
      </c>
      <c r="G35" s="122"/>
      <c r="H35" s="122"/>
      <c r="I35" s="122"/>
      <c r="J35" s="122"/>
      <c r="K35" s="122"/>
      <c r="L35" s="122"/>
      <c r="M35" s="122"/>
      <c r="N35" s="122"/>
    </row>
    <row r="36" spans="3:14" s="123" customFormat="1" x14ac:dyDescent="0.55000000000000004"/>
  </sheetData>
  <mergeCells count="14">
    <mergeCell ref="J29:K29"/>
    <mergeCell ref="J30:K30"/>
    <mergeCell ref="C29:E29"/>
    <mergeCell ref="F29:G29"/>
    <mergeCell ref="H29:I29"/>
    <mergeCell ref="C30:E30"/>
    <mergeCell ref="F30:G30"/>
    <mergeCell ref="H30:I30"/>
    <mergeCell ref="C16:E16"/>
    <mergeCell ref="N4:O4"/>
    <mergeCell ref="B19:B25"/>
    <mergeCell ref="C25:E25"/>
    <mergeCell ref="B6:B16"/>
    <mergeCell ref="B17:B18"/>
  </mergeCells>
  <phoneticPr fontId="1"/>
  <pageMargins left="0.43307086614173229" right="0.43307086614173229" top="0.43307086614173229" bottom="0.43307086614173229" header="0.31496062992125984" footer="0.31496062992125984"/>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【別紙】施設の収支計画書</vt:lpstr>
      <vt:lpstr>【別紙】積算根拠（料金計画）</vt:lpstr>
      <vt:lpstr>【別紙】施設の収支計画書!Print_Area</vt:lpstr>
      <vt:lpstr>'【別紙】積算根拠（料金計画）'!Print_Area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水口　宏城</dc:creator>
  <cp:lastModifiedBy>石飛　翔太郎</cp:lastModifiedBy>
  <cp:lastPrinted>2024-06-03T05:28:02Z</cp:lastPrinted>
  <dcterms:created xsi:type="dcterms:W3CDTF">2024-05-15T05:46:08Z</dcterms:created>
  <dcterms:modified xsi:type="dcterms:W3CDTF">2024-06-03T05:28:04Z</dcterms:modified>
</cp:coreProperties>
</file>