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m0026-smb1\農林水産部\各課専用\林業振興課\☆木材産業担当\R06\05 事業実施\02 住宅タイプ\01 要領・運用改正\01 実施要領\03 施行\"/>
    </mc:Choice>
  </mc:AlternateContent>
  <xr:revisionPtr revIDLastSave="0" documentId="13_ncr:1_{D4BE53EC-DBCF-4265-8483-6DFB0173E27E}" xr6:coauthVersionLast="47" xr6:coauthVersionMax="47" xr10:uidLastSave="{00000000-0000-0000-0000-000000000000}"/>
  <workbookProtection workbookAlgorithmName="SHA-512" workbookHashValue="XwShYfiHoh9HLtQ+wvTIL7qbyVX6Agx1bg3f5X3OAHPvqdMOzo3M6YG9YMnUKCI4Eq4uxdm79/E9RcU9oh4lWQ==" workbookSaltValue="9jbR6CWv8dltIVogDE79PA==" workbookSpinCount="100000" lockStructure="1"/>
  <bookViews>
    <workbookView xWindow="28680" yWindow="-2940" windowWidth="29040" windowHeight="15840" firstSheet="5" activeTab="10" xr2:uid="{00000000-000D-0000-FFFF-FFFF00000000}"/>
  </bookViews>
  <sheets>
    <sheet name="別記第１号様式" sheetId="2" r:id="rId1"/>
    <sheet name="参考様式（SC計画書）" sheetId="16" r:id="rId2"/>
    <sheet name="参考様式（補助額計算書（計画））" sheetId="25" r:id="rId3"/>
    <sheet name="【例】参考様式（補助額計算書）" sheetId="26" r:id="rId4"/>
    <sheet name="別記第２号様式" sheetId="8" r:id="rId5"/>
    <sheet name="別記第３号様式" sheetId="5" r:id="rId6"/>
    <sheet name="別記第４号様式" sheetId="11" r:id="rId7"/>
    <sheet name="別記第５号様式" sheetId="6" r:id="rId8"/>
    <sheet name="別記第６号様式" sheetId="7" r:id="rId9"/>
    <sheet name="参考様式（SC実績報告書）" sheetId="17" r:id="rId10"/>
    <sheet name="参考様式（補助額計算書（実績））" sheetId="27" r:id="rId11"/>
    <sheet name="リスト" sheetId="22" r:id="rId12"/>
  </sheets>
  <externalReferences>
    <externalReference r:id="rId13"/>
  </externalReferences>
  <definedNames>
    <definedName name="_Hlk66881602" localSheetId="0">別記第１号様式!$B$38</definedName>
    <definedName name="_Hlk66881602" localSheetId="4">別記第２号様式!#REF!</definedName>
    <definedName name="_Hlk66881602" localSheetId="5">別記第３号様式!#REF!</definedName>
    <definedName name="_Hlk66881602" localSheetId="6">別記第４号様式!#REF!</definedName>
    <definedName name="_Hlk66881602" localSheetId="7">別記第５号様式!#REF!</definedName>
    <definedName name="_Hlk66881602" localSheetId="8">別記第６号様式!#REF!</definedName>
    <definedName name="_Hlk66971047" localSheetId="0">別記第１号様式!#REF!</definedName>
    <definedName name="_Hlk66971047" localSheetId="4">別記第２号様式!#REF!</definedName>
    <definedName name="_Hlk66971047" localSheetId="5">別記第３号様式!$B$39</definedName>
    <definedName name="_Hlk66971047" localSheetId="6">別記第４号様式!#REF!</definedName>
    <definedName name="_Hlk66971047" localSheetId="7">別記第５号様式!#REF!</definedName>
    <definedName name="_Hlk66971047" localSheetId="8">別記第６号様式!#REF!</definedName>
    <definedName name="_xlnm.Print_Area" localSheetId="3">'【例】参考様式（補助額計算書）'!$A$1:$J$124</definedName>
    <definedName name="_xlnm.Print_Area" localSheetId="1">'参考様式（SC計画書）'!$A$1:$F$29</definedName>
    <definedName name="_xlnm.Print_Area" localSheetId="9">'参考様式（SC実績報告書）'!$A$1:$I$28</definedName>
    <definedName name="_xlnm.Print_Area" localSheetId="2">'参考様式（補助額計算書（計画））'!$A$1:$J$124</definedName>
    <definedName name="_xlnm.Print_Area" localSheetId="10">'参考様式（補助額計算書（実績））'!$A$1:$J$124</definedName>
    <definedName name="_xlnm.Print_Area" localSheetId="0">別記第１号様式!$A$1:$K$67</definedName>
    <definedName name="_xlnm.Print_Area" localSheetId="4">別記第２号様式!$A$1:$I$32</definedName>
    <definedName name="_xlnm.Print_Area" localSheetId="5">別記第３号様式!$A$1:$I$45</definedName>
    <definedName name="_xlnm.Print_Area" localSheetId="6">別記第４号様式!$A$1:$J$55</definedName>
    <definedName name="_xlnm.Print_Area" localSheetId="7">別記第５号様式!$A$1:$G$37</definedName>
    <definedName name="_xlnm.Print_Area" localSheetId="8">別記第６号様式!$A$1:$J$29</definedName>
    <definedName name="_xlnm.Print_Titles" localSheetId="3">'【例】参考様式（補助額計算書）'!$16:$19</definedName>
    <definedName name="_xlnm.Print_Titles" localSheetId="2">'参考様式（補助額計算書（計画））'!$16:$19</definedName>
    <definedName name="_xlnm.Print_Titles" localSheetId="10">'参考様式（補助額計算書（実績））'!$16:$19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3" i="27" l="1"/>
  <c r="W122" i="27"/>
  <c r="V122" i="27"/>
  <c r="U122" i="27"/>
  <c r="T122" i="27"/>
  <c r="S122" i="27"/>
  <c r="R122" i="27"/>
  <c r="Q122" i="27"/>
  <c r="P122" i="27"/>
  <c r="O122" i="27"/>
  <c r="N122" i="27"/>
  <c r="M122" i="27"/>
  <c r="L122" i="27"/>
  <c r="W121" i="27"/>
  <c r="V121" i="27"/>
  <c r="U121" i="27"/>
  <c r="T121" i="27"/>
  <c r="S121" i="27"/>
  <c r="R121" i="27"/>
  <c r="Q121" i="27"/>
  <c r="P121" i="27"/>
  <c r="O121" i="27"/>
  <c r="N121" i="27"/>
  <c r="M121" i="27"/>
  <c r="L121" i="27"/>
  <c r="W120" i="27"/>
  <c r="V120" i="27"/>
  <c r="U120" i="27"/>
  <c r="T120" i="27"/>
  <c r="S120" i="27"/>
  <c r="R120" i="27"/>
  <c r="Q120" i="27"/>
  <c r="P120" i="27"/>
  <c r="O120" i="27"/>
  <c r="N120" i="27"/>
  <c r="M120" i="27"/>
  <c r="L120" i="27"/>
  <c r="W119" i="27"/>
  <c r="V119" i="27"/>
  <c r="U119" i="27"/>
  <c r="T119" i="27"/>
  <c r="S119" i="27"/>
  <c r="R119" i="27"/>
  <c r="Q119" i="27"/>
  <c r="P119" i="27"/>
  <c r="O119" i="27"/>
  <c r="N119" i="27"/>
  <c r="M119" i="27"/>
  <c r="L119" i="27"/>
  <c r="W118" i="27"/>
  <c r="V118" i="27"/>
  <c r="U118" i="27"/>
  <c r="T118" i="27"/>
  <c r="S118" i="27"/>
  <c r="R118" i="27"/>
  <c r="Q118" i="27"/>
  <c r="P118" i="27"/>
  <c r="O118" i="27"/>
  <c r="N118" i="27"/>
  <c r="M118" i="27"/>
  <c r="L118" i="27"/>
  <c r="W117" i="27"/>
  <c r="V117" i="27"/>
  <c r="U117" i="27"/>
  <c r="T117" i="27"/>
  <c r="S117" i="27"/>
  <c r="R117" i="27"/>
  <c r="Q117" i="27"/>
  <c r="P117" i="27"/>
  <c r="O117" i="27"/>
  <c r="N117" i="27"/>
  <c r="M117" i="27"/>
  <c r="L117" i="27"/>
  <c r="W116" i="27"/>
  <c r="V116" i="27"/>
  <c r="U116" i="27"/>
  <c r="T116" i="27"/>
  <c r="S116" i="27"/>
  <c r="R116" i="27"/>
  <c r="Q116" i="27"/>
  <c r="P116" i="27"/>
  <c r="O116" i="27"/>
  <c r="N116" i="27"/>
  <c r="M116" i="27"/>
  <c r="L116" i="27"/>
  <c r="W115" i="27"/>
  <c r="V115" i="27"/>
  <c r="U115" i="27"/>
  <c r="T115" i="27"/>
  <c r="S115" i="27"/>
  <c r="R115" i="27"/>
  <c r="Q115" i="27"/>
  <c r="P115" i="27"/>
  <c r="O115" i="27"/>
  <c r="N115" i="27"/>
  <c r="M115" i="27"/>
  <c r="L115" i="27"/>
  <c r="W114" i="27"/>
  <c r="V114" i="27"/>
  <c r="U114" i="27"/>
  <c r="T114" i="27"/>
  <c r="S114" i="27"/>
  <c r="R114" i="27"/>
  <c r="Q114" i="27"/>
  <c r="P114" i="27"/>
  <c r="O114" i="27"/>
  <c r="N114" i="27"/>
  <c r="M114" i="27"/>
  <c r="L114" i="27"/>
  <c r="W113" i="27"/>
  <c r="V113" i="27"/>
  <c r="U113" i="27"/>
  <c r="T113" i="27"/>
  <c r="S113" i="27"/>
  <c r="R113" i="27"/>
  <c r="Q113" i="27"/>
  <c r="P113" i="27"/>
  <c r="O113" i="27"/>
  <c r="N113" i="27"/>
  <c r="M113" i="27"/>
  <c r="L113" i="27"/>
  <c r="W112" i="27"/>
  <c r="V112" i="27"/>
  <c r="U112" i="27"/>
  <c r="T112" i="27"/>
  <c r="S112" i="27"/>
  <c r="R112" i="27"/>
  <c r="Q112" i="27"/>
  <c r="P112" i="27"/>
  <c r="O112" i="27"/>
  <c r="N112" i="27"/>
  <c r="M112" i="27"/>
  <c r="L112" i="27"/>
  <c r="W111" i="27"/>
  <c r="V111" i="27"/>
  <c r="U111" i="27"/>
  <c r="T111" i="27"/>
  <c r="S111" i="27"/>
  <c r="R111" i="27"/>
  <c r="Q111" i="27"/>
  <c r="P111" i="27"/>
  <c r="O111" i="27"/>
  <c r="N111" i="27"/>
  <c r="M111" i="27"/>
  <c r="L111" i="27"/>
  <c r="W110" i="27"/>
  <c r="V110" i="27"/>
  <c r="U110" i="27"/>
  <c r="T110" i="27"/>
  <c r="S110" i="27"/>
  <c r="R110" i="27"/>
  <c r="Q110" i="27"/>
  <c r="P110" i="27"/>
  <c r="O110" i="27"/>
  <c r="N110" i="27"/>
  <c r="M110" i="27"/>
  <c r="L110" i="27"/>
  <c r="W109" i="27"/>
  <c r="V109" i="27"/>
  <c r="U109" i="27"/>
  <c r="T109" i="27"/>
  <c r="S109" i="27"/>
  <c r="R109" i="27"/>
  <c r="Q109" i="27"/>
  <c r="P109" i="27"/>
  <c r="O109" i="27"/>
  <c r="N109" i="27"/>
  <c r="M109" i="27"/>
  <c r="L109" i="27"/>
  <c r="W108" i="27"/>
  <c r="V108" i="27"/>
  <c r="U108" i="27"/>
  <c r="T108" i="27"/>
  <c r="S108" i="27"/>
  <c r="R108" i="27"/>
  <c r="Q108" i="27"/>
  <c r="P108" i="27"/>
  <c r="O108" i="27"/>
  <c r="N108" i="27"/>
  <c r="M108" i="27"/>
  <c r="L108" i="27"/>
  <c r="W107" i="27"/>
  <c r="V107" i="27"/>
  <c r="U107" i="27"/>
  <c r="T107" i="27"/>
  <c r="S107" i="27"/>
  <c r="R107" i="27"/>
  <c r="Q107" i="27"/>
  <c r="P107" i="27"/>
  <c r="O107" i="27"/>
  <c r="N107" i="27"/>
  <c r="M107" i="27"/>
  <c r="L107" i="27"/>
  <c r="W106" i="27"/>
  <c r="V106" i="27"/>
  <c r="U106" i="27"/>
  <c r="T106" i="27"/>
  <c r="S106" i="27"/>
  <c r="R106" i="27"/>
  <c r="Q106" i="27"/>
  <c r="P106" i="27"/>
  <c r="O106" i="27"/>
  <c r="N106" i="27"/>
  <c r="M106" i="27"/>
  <c r="L106" i="27"/>
  <c r="W105" i="27"/>
  <c r="V105" i="27"/>
  <c r="U105" i="27"/>
  <c r="T105" i="27"/>
  <c r="S105" i="27"/>
  <c r="R105" i="27"/>
  <c r="Q105" i="27"/>
  <c r="P105" i="27"/>
  <c r="O105" i="27"/>
  <c r="N105" i="27"/>
  <c r="M105" i="27"/>
  <c r="L105" i="27"/>
  <c r="W104" i="27"/>
  <c r="V104" i="27"/>
  <c r="U104" i="27"/>
  <c r="T104" i="27"/>
  <c r="S104" i="27"/>
  <c r="R104" i="27"/>
  <c r="Q104" i="27"/>
  <c r="P104" i="27"/>
  <c r="O104" i="27"/>
  <c r="N104" i="27"/>
  <c r="M104" i="27"/>
  <c r="L104" i="27"/>
  <c r="W103" i="27"/>
  <c r="V103" i="27"/>
  <c r="U103" i="27"/>
  <c r="T103" i="27"/>
  <c r="S103" i="27"/>
  <c r="R103" i="27"/>
  <c r="Q103" i="27"/>
  <c r="P103" i="27"/>
  <c r="O103" i="27"/>
  <c r="N103" i="27"/>
  <c r="M103" i="27"/>
  <c r="L103" i="27"/>
  <c r="W102" i="27"/>
  <c r="V102" i="27"/>
  <c r="U102" i="27"/>
  <c r="T102" i="27"/>
  <c r="S102" i="27"/>
  <c r="R102" i="27"/>
  <c r="Q102" i="27"/>
  <c r="P102" i="27"/>
  <c r="O102" i="27"/>
  <c r="N102" i="27"/>
  <c r="M102" i="27"/>
  <c r="L102" i="27"/>
  <c r="W101" i="27"/>
  <c r="V101" i="27"/>
  <c r="U101" i="27"/>
  <c r="T101" i="27"/>
  <c r="S101" i="27"/>
  <c r="R101" i="27"/>
  <c r="Q101" i="27"/>
  <c r="P101" i="27"/>
  <c r="O101" i="27"/>
  <c r="N101" i="27"/>
  <c r="M101" i="27"/>
  <c r="L101" i="27"/>
  <c r="W100" i="27"/>
  <c r="V100" i="27"/>
  <c r="U100" i="27"/>
  <c r="T100" i="27"/>
  <c r="S100" i="27"/>
  <c r="R100" i="27"/>
  <c r="Q100" i="27"/>
  <c r="P100" i="27"/>
  <c r="O100" i="27"/>
  <c r="N100" i="27"/>
  <c r="M100" i="27"/>
  <c r="L100" i="27"/>
  <c r="W99" i="27"/>
  <c r="V99" i="27"/>
  <c r="U99" i="27"/>
  <c r="T99" i="27"/>
  <c r="S99" i="27"/>
  <c r="R99" i="27"/>
  <c r="Q99" i="27"/>
  <c r="P99" i="27"/>
  <c r="O99" i="27"/>
  <c r="N99" i="27"/>
  <c r="M99" i="27"/>
  <c r="L99" i="27"/>
  <c r="W98" i="27"/>
  <c r="V98" i="27"/>
  <c r="U98" i="27"/>
  <c r="T98" i="27"/>
  <c r="S98" i="27"/>
  <c r="R98" i="27"/>
  <c r="Q98" i="27"/>
  <c r="P98" i="27"/>
  <c r="O98" i="27"/>
  <c r="N98" i="27"/>
  <c r="M98" i="27"/>
  <c r="L98" i="27"/>
  <c r="W97" i="27"/>
  <c r="V97" i="27"/>
  <c r="U97" i="27"/>
  <c r="T97" i="27"/>
  <c r="S97" i="27"/>
  <c r="R97" i="27"/>
  <c r="Q97" i="27"/>
  <c r="P97" i="27"/>
  <c r="O97" i="27"/>
  <c r="N97" i="27"/>
  <c r="M97" i="27"/>
  <c r="L97" i="27"/>
  <c r="W96" i="27"/>
  <c r="V96" i="27"/>
  <c r="U96" i="27"/>
  <c r="T96" i="27"/>
  <c r="S96" i="27"/>
  <c r="R96" i="27"/>
  <c r="Q96" i="27"/>
  <c r="P96" i="27"/>
  <c r="O96" i="27"/>
  <c r="N96" i="27"/>
  <c r="M96" i="27"/>
  <c r="L96" i="27"/>
  <c r="W95" i="27"/>
  <c r="V95" i="27"/>
  <c r="U95" i="27"/>
  <c r="T95" i="27"/>
  <c r="S95" i="27"/>
  <c r="R95" i="27"/>
  <c r="Q95" i="27"/>
  <c r="P95" i="27"/>
  <c r="O95" i="27"/>
  <c r="N95" i="27"/>
  <c r="M95" i="27"/>
  <c r="L95" i="27"/>
  <c r="W94" i="27"/>
  <c r="V94" i="27"/>
  <c r="U94" i="27"/>
  <c r="T94" i="27"/>
  <c r="S94" i="27"/>
  <c r="R94" i="27"/>
  <c r="Q94" i="27"/>
  <c r="P94" i="27"/>
  <c r="O94" i="27"/>
  <c r="N94" i="27"/>
  <c r="M94" i="27"/>
  <c r="L94" i="27"/>
  <c r="W93" i="27"/>
  <c r="V93" i="27"/>
  <c r="U93" i="27"/>
  <c r="T93" i="27"/>
  <c r="S93" i="27"/>
  <c r="R93" i="27"/>
  <c r="Q93" i="27"/>
  <c r="P93" i="27"/>
  <c r="O93" i="27"/>
  <c r="N93" i="27"/>
  <c r="M93" i="27"/>
  <c r="L93" i="27"/>
  <c r="W92" i="27"/>
  <c r="V92" i="27"/>
  <c r="U92" i="27"/>
  <c r="T92" i="27"/>
  <c r="S92" i="27"/>
  <c r="R92" i="27"/>
  <c r="Q92" i="27"/>
  <c r="P92" i="27"/>
  <c r="O92" i="27"/>
  <c r="N92" i="27"/>
  <c r="M92" i="27"/>
  <c r="L92" i="27"/>
  <c r="W91" i="27"/>
  <c r="V91" i="27"/>
  <c r="U91" i="27"/>
  <c r="T91" i="27"/>
  <c r="S91" i="27"/>
  <c r="R91" i="27"/>
  <c r="Q91" i="27"/>
  <c r="P91" i="27"/>
  <c r="O91" i="27"/>
  <c r="N91" i="27"/>
  <c r="M91" i="27"/>
  <c r="L91" i="27"/>
  <c r="W90" i="27"/>
  <c r="V90" i="27"/>
  <c r="U90" i="27"/>
  <c r="T90" i="27"/>
  <c r="S90" i="27"/>
  <c r="R90" i="27"/>
  <c r="Q90" i="27"/>
  <c r="P90" i="27"/>
  <c r="O90" i="27"/>
  <c r="N90" i="27"/>
  <c r="M90" i="27"/>
  <c r="L90" i="27"/>
  <c r="W89" i="27"/>
  <c r="V89" i="27"/>
  <c r="U89" i="27"/>
  <c r="T89" i="27"/>
  <c r="S89" i="27"/>
  <c r="R89" i="27"/>
  <c r="Q89" i="27"/>
  <c r="P89" i="27"/>
  <c r="O89" i="27"/>
  <c r="N89" i="27"/>
  <c r="M89" i="27"/>
  <c r="L89" i="27"/>
  <c r="W88" i="27"/>
  <c r="V88" i="27"/>
  <c r="U88" i="27"/>
  <c r="T88" i="27"/>
  <c r="S88" i="27"/>
  <c r="R88" i="27"/>
  <c r="Q88" i="27"/>
  <c r="P88" i="27"/>
  <c r="O88" i="27"/>
  <c r="N88" i="27"/>
  <c r="M88" i="27"/>
  <c r="L88" i="27"/>
  <c r="W87" i="27"/>
  <c r="V87" i="27"/>
  <c r="U87" i="27"/>
  <c r="T87" i="27"/>
  <c r="S87" i="27"/>
  <c r="R87" i="27"/>
  <c r="Q87" i="27"/>
  <c r="P87" i="27"/>
  <c r="O87" i="27"/>
  <c r="N87" i="27"/>
  <c r="M87" i="27"/>
  <c r="L87" i="27"/>
  <c r="W86" i="27"/>
  <c r="V86" i="27"/>
  <c r="U86" i="27"/>
  <c r="T86" i="27"/>
  <c r="S86" i="27"/>
  <c r="R86" i="27"/>
  <c r="Q86" i="27"/>
  <c r="P86" i="27"/>
  <c r="O86" i="27"/>
  <c r="N86" i="27"/>
  <c r="M86" i="27"/>
  <c r="L86" i="27"/>
  <c r="W85" i="27"/>
  <c r="V85" i="27"/>
  <c r="U85" i="27"/>
  <c r="T85" i="27"/>
  <c r="S85" i="27"/>
  <c r="R85" i="27"/>
  <c r="Q85" i="27"/>
  <c r="P85" i="27"/>
  <c r="O85" i="27"/>
  <c r="N85" i="27"/>
  <c r="M85" i="27"/>
  <c r="L85" i="27"/>
  <c r="W84" i="27"/>
  <c r="V84" i="27"/>
  <c r="U84" i="27"/>
  <c r="T84" i="27"/>
  <c r="S84" i="27"/>
  <c r="R84" i="27"/>
  <c r="Q84" i="27"/>
  <c r="P84" i="27"/>
  <c r="O84" i="27"/>
  <c r="N84" i="27"/>
  <c r="M84" i="27"/>
  <c r="L84" i="27"/>
  <c r="W83" i="27"/>
  <c r="V83" i="27"/>
  <c r="U83" i="27"/>
  <c r="T83" i="27"/>
  <c r="S83" i="27"/>
  <c r="R83" i="27"/>
  <c r="Q83" i="27"/>
  <c r="P83" i="27"/>
  <c r="O83" i="27"/>
  <c r="N83" i="27"/>
  <c r="M83" i="27"/>
  <c r="L83" i="27"/>
  <c r="W82" i="27"/>
  <c r="V82" i="27"/>
  <c r="U82" i="27"/>
  <c r="T82" i="27"/>
  <c r="S82" i="27"/>
  <c r="R82" i="27"/>
  <c r="Q82" i="27"/>
  <c r="P82" i="27"/>
  <c r="O82" i="27"/>
  <c r="N82" i="27"/>
  <c r="M82" i="27"/>
  <c r="L82" i="27"/>
  <c r="W81" i="27"/>
  <c r="V81" i="27"/>
  <c r="U81" i="27"/>
  <c r="T81" i="27"/>
  <c r="S81" i="27"/>
  <c r="R81" i="27"/>
  <c r="Q81" i="27"/>
  <c r="P81" i="27"/>
  <c r="O81" i="27"/>
  <c r="N81" i="27"/>
  <c r="M81" i="27"/>
  <c r="L81" i="27"/>
  <c r="W80" i="27"/>
  <c r="V80" i="27"/>
  <c r="U80" i="27"/>
  <c r="T80" i="27"/>
  <c r="S80" i="27"/>
  <c r="R80" i="27"/>
  <c r="Q80" i="27"/>
  <c r="P80" i="27"/>
  <c r="O80" i="27"/>
  <c r="N80" i="27"/>
  <c r="M80" i="27"/>
  <c r="L80" i="27"/>
  <c r="W79" i="27"/>
  <c r="V79" i="27"/>
  <c r="U79" i="27"/>
  <c r="T79" i="27"/>
  <c r="S79" i="27"/>
  <c r="R79" i="27"/>
  <c r="Q79" i="27"/>
  <c r="P79" i="27"/>
  <c r="O79" i="27"/>
  <c r="N79" i="27"/>
  <c r="M79" i="27"/>
  <c r="L79" i="27"/>
  <c r="W78" i="27"/>
  <c r="V78" i="27"/>
  <c r="U78" i="27"/>
  <c r="T78" i="27"/>
  <c r="S78" i="27"/>
  <c r="R78" i="27"/>
  <c r="Q78" i="27"/>
  <c r="P78" i="27"/>
  <c r="O78" i="27"/>
  <c r="N78" i="27"/>
  <c r="M78" i="27"/>
  <c r="L78" i="27"/>
  <c r="W77" i="27"/>
  <c r="V77" i="27"/>
  <c r="U77" i="27"/>
  <c r="T77" i="27"/>
  <c r="S77" i="27"/>
  <c r="R77" i="27"/>
  <c r="Q77" i="27"/>
  <c r="P77" i="27"/>
  <c r="O77" i="27"/>
  <c r="N77" i="27"/>
  <c r="M77" i="27"/>
  <c r="L77" i="27"/>
  <c r="W76" i="27"/>
  <c r="V76" i="27"/>
  <c r="U76" i="27"/>
  <c r="T76" i="27"/>
  <c r="S76" i="27"/>
  <c r="R76" i="27"/>
  <c r="Q76" i="27"/>
  <c r="P76" i="27"/>
  <c r="O76" i="27"/>
  <c r="N76" i="27"/>
  <c r="M76" i="27"/>
  <c r="L76" i="27"/>
  <c r="W75" i="27"/>
  <c r="V75" i="27"/>
  <c r="U75" i="27"/>
  <c r="T75" i="27"/>
  <c r="S75" i="27"/>
  <c r="R75" i="27"/>
  <c r="Q75" i="27"/>
  <c r="P75" i="27"/>
  <c r="O75" i="27"/>
  <c r="N75" i="27"/>
  <c r="M75" i="27"/>
  <c r="L75" i="27"/>
  <c r="W74" i="27"/>
  <c r="V74" i="27"/>
  <c r="U74" i="27"/>
  <c r="T74" i="27"/>
  <c r="S74" i="27"/>
  <c r="R74" i="27"/>
  <c r="Q74" i="27"/>
  <c r="P74" i="27"/>
  <c r="O74" i="27"/>
  <c r="N74" i="27"/>
  <c r="M74" i="27"/>
  <c r="L74" i="27"/>
  <c r="W73" i="27"/>
  <c r="V73" i="27"/>
  <c r="U73" i="27"/>
  <c r="T73" i="27"/>
  <c r="S73" i="27"/>
  <c r="R73" i="27"/>
  <c r="Q73" i="27"/>
  <c r="P73" i="27"/>
  <c r="O73" i="27"/>
  <c r="N73" i="27"/>
  <c r="M73" i="27"/>
  <c r="L73" i="27"/>
  <c r="W72" i="27"/>
  <c r="V72" i="27"/>
  <c r="U72" i="27"/>
  <c r="T72" i="27"/>
  <c r="S72" i="27"/>
  <c r="R72" i="27"/>
  <c r="Q72" i="27"/>
  <c r="P72" i="27"/>
  <c r="O72" i="27"/>
  <c r="N72" i="27"/>
  <c r="M72" i="27"/>
  <c r="L72" i="27"/>
  <c r="W71" i="27"/>
  <c r="V71" i="27"/>
  <c r="U71" i="27"/>
  <c r="T71" i="27"/>
  <c r="S71" i="27"/>
  <c r="R71" i="27"/>
  <c r="Q71" i="27"/>
  <c r="P71" i="27"/>
  <c r="O71" i="27"/>
  <c r="N71" i="27"/>
  <c r="M71" i="27"/>
  <c r="L71" i="27"/>
  <c r="W70" i="27"/>
  <c r="V70" i="27"/>
  <c r="U70" i="27"/>
  <c r="T70" i="27"/>
  <c r="S70" i="27"/>
  <c r="R70" i="27"/>
  <c r="Q70" i="27"/>
  <c r="P70" i="27"/>
  <c r="O70" i="27"/>
  <c r="N70" i="27"/>
  <c r="M70" i="27"/>
  <c r="L70" i="27"/>
  <c r="W69" i="27"/>
  <c r="V69" i="27"/>
  <c r="U69" i="27"/>
  <c r="T69" i="27"/>
  <c r="S69" i="27"/>
  <c r="R69" i="27"/>
  <c r="Q69" i="27"/>
  <c r="P69" i="27"/>
  <c r="O69" i="27"/>
  <c r="N69" i="27"/>
  <c r="M69" i="27"/>
  <c r="L69" i="27"/>
  <c r="W68" i="27"/>
  <c r="V68" i="27"/>
  <c r="U68" i="27"/>
  <c r="T68" i="27"/>
  <c r="S68" i="27"/>
  <c r="R68" i="27"/>
  <c r="Q68" i="27"/>
  <c r="P68" i="27"/>
  <c r="O68" i="27"/>
  <c r="N68" i="27"/>
  <c r="M68" i="27"/>
  <c r="L68" i="27"/>
  <c r="W67" i="27"/>
  <c r="V67" i="27"/>
  <c r="U67" i="27"/>
  <c r="T67" i="27"/>
  <c r="S67" i="27"/>
  <c r="R67" i="27"/>
  <c r="Q67" i="27"/>
  <c r="P67" i="27"/>
  <c r="O67" i="27"/>
  <c r="N67" i="27"/>
  <c r="M67" i="27"/>
  <c r="L67" i="27"/>
  <c r="W66" i="27"/>
  <c r="V66" i="27"/>
  <c r="U66" i="27"/>
  <c r="T66" i="27"/>
  <c r="S66" i="27"/>
  <c r="R66" i="27"/>
  <c r="Q66" i="27"/>
  <c r="P66" i="27"/>
  <c r="O66" i="27"/>
  <c r="N66" i="27"/>
  <c r="M66" i="27"/>
  <c r="L66" i="27"/>
  <c r="W65" i="27"/>
  <c r="V65" i="27"/>
  <c r="U65" i="27"/>
  <c r="T65" i="27"/>
  <c r="S65" i="27"/>
  <c r="R65" i="27"/>
  <c r="Q65" i="27"/>
  <c r="P65" i="27"/>
  <c r="O65" i="27"/>
  <c r="N65" i="27"/>
  <c r="M65" i="27"/>
  <c r="L65" i="27"/>
  <c r="W64" i="27"/>
  <c r="V64" i="27"/>
  <c r="U64" i="27"/>
  <c r="T64" i="27"/>
  <c r="S64" i="27"/>
  <c r="R64" i="27"/>
  <c r="Q64" i="27"/>
  <c r="P64" i="27"/>
  <c r="O64" i="27"/>
  <c r="N64" i="27"/>
  <c r="M64" i="27"/>
  <c r="L64" i="27"/>
  <c r="W63" i="27"/>
  <c r="V63" i="27"/>
  <c r="U63" i="27"/>
  <c r="T63" i="27"/>
  <c r="S63" i="27"/>
  <c r="R63" i="27"/>
  <c r="Q63" i="27"/>
  <c r="P63" i="27"/>
  <c r="O63" i="27"/>
  <c r="N63" i="27"/>
  <c r="M63" i="27"/>
  <c r="L63" i="27"/>
  <c r="W62" i="27"/>
  <c r="V62" i="27"/>
  <c r="U62" i="27"/>
  <c r="T62" i="27"/>
  <c r="S62" i="27"/>
  <c r="R62" i="27"/>
  <c r="Q62" i="27"/>
  <c r="P62" i="27"/>
  <c r="O62" i="27"/>
  <c r="N62" i="27"/>
  <c r="M62" i="27"/>
  <c r="L62" i="27"/>
  <c r="W61" i="27"/>
  <c r="V61" i="27"/>
  <c r="U61" i="27"/>
  <c r="T61" i="27"/>
  <c r="S61" i="27"/>
  <c r="R61" i="27"/>
  <c r="Q61" i="27"/>
  <c r="P61" i="27"/>
  <c r="O61" i="27"/>
  <c r="N61" i="27"/>
  <c r="M61" i="27"/>
  <c r="L61" i="27"/>
  <c r="W60" i="27"/>
  <c r="V60" i="27"/>
  <c r="U60" i="27"/>
  <c r="T60" i="27"/>
  <c r="S60" i="27"/>
  <c r="R60" i="27"/>
  <c r="Q60" i="27"/>
  <c r="P60" i="27"/>
  <c r="O60" i="27"/>
  <c r="N60" i="27"/>
  <c r="M60" i="27"/>
  <c r="L60" i="27"/>
  <c r="W59" i="27"/>
  <c r="V59" i="27"/>
  <c r="U59" i="27"/>
  <c r="T59" i="27"/>
  <c r="S59" i="27"/>
  <c r="R59" i="27"/>
  <c r="Q59" i="27"/>
  <c r="P59" i="27"/>
  <c r="O59" i="27"/>
  <c r="N59" i="27"/>
  <c r="M59" i="27"/>
  <c r="L59" i="27"/>
  <c r="W58" i="27"/>
  <c r="V58" i="27"/>
  <c r="U58" i="27"/>
  <c r="T58" i="27"/>
  <c r="S58" i="27"/>
  <c r="R58" i="27"/>
  <c r="Q58" i="27"/>
  <c r="P58" i="27"/>
  <c r="O58" i="27"/>
  <c r="N58" i="27"/>
  <c r="M58" i="27"/>
  <c r="L58" i="27"/>
  <c r="W57" i="27"/>
  <c r="V57" i="27"/>
  <c r="U57" i="27"/>
  <c r="T57" i="27"/>
  <c r="S57" i="27"/>
  <c r="R57" i="27"/>
  <c r="Q57" i="27"/>
  <c r="P57" i="27"/>
  <c r="O57" i="27"/>
  <c r="N57" i="27"/>
  <c r="M57" i="27"/>
  <c r="L57" i="27"/>
  <c r="W56" i="27"/>
  <c r="V56" i="27"/>
  <c r="U56" i="27"/>
  <c r="T56" i="27"/>
  <c r="S56" i="27"/>
  <c r="R56" i="27"/>
  <c r="Q56" i="27"/>
  <c r="P56" i="27"/>
  <c r="O56" i="27"/>
  <c r="N56" i="27"/>
  <c r="M56" i="27"/>
  <c r="L56" i="27"/>
  <c r="W55" i="27"/>
  <c r="V55" i="27"/>
  <c r="U55" i="27"/>
  <c r="T55" i="27"/>
  <c r="S55" i="27"/>
  <c r="R55" i="27"/>
  <c r="Q55" i="27"/>
  <c r="P55" i="27"/>
  <c r="O55" i="27"/>
  <c r="N55" i="27"/>
  <c r="M55" i="27"/>
  <c r="L55" i="27"/>
  <c r="W54" i="27"/>
  <c r="V54" i="27"/>
  <c r="U54" i="27"/>
  <c r="T54" i="27"/>
  <c r="S54" i="27"/>
  <c r="R54" i="27"/>
  <c r="Q54" i="27"/>
  <c r="P54" i="27"/>
  <c r="O54" i="27"/>
  <c r="N54" i="27"/>
  <c r="M54" i="27"/>
  <c r="L54" i="27"/>
  <c r="W53" i="27"/>
  <c r="V53" i="27"/>
  <c r="U53" i="27"/>
  <c r="T53" i="27"/>
  <c r="S53" i="27"/>
  <c r="R53" i="27"/>
  <c r="Q53" i="27"/>
  <c r="P53" i="27"/>
  <c r="O53" i="27"/>
  <c r="N53" i="27"/>
  <c r="M53" i="27"/>
  <c r="L53" i="27"/>
  <c r="W52" i="27"/>
  <c r="V52" i="27"/>
  <c r="U52" i="27"/>
  <c r="T52" i="27"/>
  <c r="S52" i="27"/>
  <c r="R52" i="27"/>
  <c r="Q52" i="27"/>
  <c r="P52" i="27"/>
  <c r="O52" i="27"/>
  <c r="N52" i="27"/>
  <c r="M52" i="27"/>
  <c r="L52" i="27"/>
  <c r="W51" i="27"/>
  <c r="V51" i="27"/>
  <c r="U51" i="27"/>
  <c r="T51" i="27"/>
  <c r="S51" i="27"/>
  <c r="R51" i="27"/>
  <c r="Q51" i="27"/>
  <c r="P51" i="27"/>
  <c r="O51" i="27"/>
  <c r="N51" i="27"/>
  <c r="M51" i="27"/>
  <c r="L51" i="27"/>
  <c r="W50" i="27"/>
  <c r="V50" i="27"/>
  <c r="U50" i="27"/>
  <c r="T50" i="27"/>
  <c r="S50" i="27"/>
  <c r="R50" i="27"/>
  <c r="Q50" i="27"/>
  <c r="P50" i="27"/>
  <c r="O50" i="27"/>
  <c r="N50" i="27"/>
  <c r="M50" i="27"/>
  <c r="L50" i="27"/>
  <c r="W49" i="27"/>
  <c r="V49" i="27"/>
  <c r="U49" i="27"/>
  <c r="T49" i="27"/>
  <c r="S49" i="27"/>
  <c r="R49" i="27"/>
  <c r="Q49" i="27"/>
  <c r="P49" i="27"/>
  <c r="O49" i="27"/>
  <c r="N49" i="27"/>
  <c r="M49" i="27"/>
  <c r="L49" i="27"/>
  <c r="W48" i="27"/>
  <c r="V48" i="27"/>
  <c r="U48" i="27"/>
  <c r="T48" i="27"/>
  <c r="S48" i="27"/>
  <c r="R48" i="27"/>
  <c r="Q48" i="27"/>
  <c r="P48" i="27"/>
  <c r="O48" i="27"/>
  <c r="N48" i="27"/>
  <c r="M48" i="27"/>
  <c r="L48" i="27"/>
  <c r="W47" i="27"/>
  <c r="V47" i="27"/>
  <c r="U47" i="27"/>
  <c r="T47" i="27"/>
  <c r="S47" i="27"/>
  <c r="R47" i="27"/>
  <c r="Q47" i="27"/>
  <c r="P47" i="27"/>
  <c r="O47" i="27"/>
  <c r="N47" i="27"/>
  <c r="M47" i="27"/>
  <c r="L47" i="27"/>
  <c r="W46" i="27"/>
  <c r="V46" i="27"/>
  <c r="U46" i="27"/>
  <c r="T46" i="27"/>
  <c r="S46" i="27"/>
  <c r="R46" i="27"/>
  <c r="Q46" i="27"/>
  <c r="P46" i="27"/>
  <c r="O46" i="27"/>
  <c r="N46" i="27"/>
  <c r="M46" i="27"/>
  <c r="L46" i="27"/>
  <c r="W45" i="27"/>
  <c r="V45" i="27"/>
  <c r="U45" i="27"/>
  <c r="T45" i="27"/>
  <c r="S45" i="27"/>
  <c r="R45" i="27"/>
  <c r="Q45" i="27"/>
  <c r="P45" i="27"/>
  <c r="O45" i="27"/>
  <c r="N45" i="27"/>
  <c r="M45" i="27"/>
  <c r="L45" i="27"/>
  <c r="W44" i="27"/>
  <c r="V44" i="27"/>
  <c r="U44" i="27"/>
  <c r="T44" i="27"/>
  <c r="S44" i="27"/>
  <c r="R44" i="27"/>
  <c r="Q44" i="27"/>
  <c r="P44" i="27"/>
  <c r="O44" i="27"/>
  <c r="N44" i="27"/>
  <c r="M44" i="27"/>
  <c r="L44" i="27"/>
  <c r="W43" i="27"/>
  <c r="V43" i="27"/>
  <c r="U43" i="27"/>
  <c r="T43" i="27"/>
  <c r="S43" i="27"/>
  <c r="R43" i="27"/>
  <c r="Q43" i="27"/>
  <c r="P43" i="27"/>
  <c r="O43" i="27"/>
  <c r="N43" i="27"/>
  <c r="M43" i="27"/>
  <c r="L43" i="27"/>
  <c r="W42" i="27"/>
  <c r="V42" i="27"/>
  <c r="U42" i="27"/>
  <c r="T42" i="27"/>
  <c r="S42" i="27"/>
  <c r="R42" i="27"/>
  <c r="Q42" i="27"/>
  <c r="P42" i="27"/>
  <c r="O42" i="27"/>
  <c r="N42" i="27"/>
  <c r="M42" i="27"/>
  <c r="L42" i="27"/>
  <c r="W41" i="27"/>
  <c r="V41" i="27"/>
  <c r="U41" i="27"/>
  <c r="T41" i="27"/>
  <c r="S41" i="27"/>
  <c r="R41" i="27"/>
  <c r="Q41" i="27"/>
  <c r="P41" i="27"/>
  <c r="O41" i="27"/>
  <c r="N41" i="27"/>
  <c r="M41" i="27"/>
  <c r="L41" i="27"/>
  <c r="W40" i="27"/>
  <c r="V40" i="27"/>
  <c r="U40" i="27"/>
  <c r="T40" i="27"/>
  <c r="S40" i="27"/>
  <c r="R40" i="27"/>
  <c r="Q40" i="27"/>
  <c r="P40" i="27"/>
  <c r="O40" i="27"/>
  <c r="N40" i="27"/>
  <c r="M40" i="27"/>
  <c r="L40" i="27"/>
  <c r="W39" i="27"/>
  <c r="V39" i="27"/>
  <c r="U39" i="27"/>
  <c r="T39" i="27"/>
  <c r="S39" i="27"/>
  <c r="R39" i="27"/>
  <c r="Q39" i="27"/>
  <c r="P39" i="27"/>
  <c r="O39" i="27"/>
  <c r="N39" i="27"/>
  <c r="M39" i="27"/>
  <c r="L39" i="27"/>
  <c r="W38" i="27"/>
  <c r="V38" i="27"/>
  <c r="U38" i="27"/>
  <c r="T38" i="27"/>
  <c r="S38" i="27"/>
  <c r="R38" i="27"/>
  <c r="Q38" i="27"/>
  <c r="P38" i="27"/>
  <c r="O38" i="27"/>
  <c r="N38" i="27"/>
  <c r="M38" i="27"/>
  <c r="L38" i="27"/>
  <c r="W37" i="27"/>
  <c r="V37" i="27"/>
  <c r="U37" i="27"/>
  <c r="T37" i="27"/>
  <c r="S37" i="27"/>
  <c r="R37" i="27"/>
  <c r="Q37" i="27"/>
  <c r="P37" i="27"/>
  <c r="O37" i="27"/>
  <c r="N37" i="27"/>
  <c r="M37" i="27"/>
  <c r="L37" i="27"/>
  <c r="W36" i="27"/>
  <c r="V36" i="27"/>
  <c r="U36" i="27"/>
  <c r="T36" i="27"/>
  <c r="S36" i="27"/>
  <c r="R36" i="27"/>
  <c r="Q36" i="27"/>
  <c r="P36" i="27"/>
  <c r="O36" i="27"/>
  <c r="N36" i="27"/>
  <c r="M36" i="27"/>
  <c r="L36" i="27"/>
  <c r="W35" i="27"/>
  <c r="V35" i="27"/>
  <c r="U35" i="27"/>
  <c r="T35" i="27"/>
  <c r="S35" i="27"/>
  <c r="R35" i="27"/>
  <c r="Q35" i="27"/>
  <c r="P35" i="27"/>
  <c r="O35" i="27"/>
  <c r="N35" i="27"/>
  <c r="M35" i="27"/>
  <c r="L35" i="27"/>
  <c r="W34" i="27"/>
  <c r="V34" i="27"/>
  <c r="U34" i="27"/>
  <c r="T34" i="27"/>
  <c r="S34" i="27"/>
  <c r="R34" i="27"/>
  <c r="Q34" i="27"/>
  <c r="P34" i="27"/>
  <c r="O34" i="27"/>
  <c r="N34" i="27"/>
  <c r="M34" i="27"/>
  <c r="L34" i="27"/>
  <c r="W33" i="27"/>
  <c r="V33" i="27"/>
  <c r="U33" i="27"/>
  <c r="T33" i="27"/>
  <c r="S33" i="27"/>
  <c r="R33" i="27"/>
  <c r="Q33" i="27"/>
  <c r="P33" i="27"/>
  <c r="O33" i="27"/>
  <c r="N33" i="27"/>
  <c r="M33" i="27"/>
  <c r="L33" i="27"/>
  <c r="W32" i="27"/>
  <c r="V32" i="27"/>
  <c r="U32" i="27"/>
  <c r="T32" i="27"/>
  <c r="S32" i="27"/>
  <c r="R32" i="27"/>
  <c r="Q32" i="27"/>
  <c r="P32" i="27"/>
  <c r="O32" i="27"/>
  <c r="N32" i="27"/>
  <c r="M32" i="27"/>
  <c r="L32" i="27"/>
  <c r="W31" i="27"/>
  <c r="V31" i="27"/>
  <c r="U31" i="27"/>
  <c r="T31" i="27"/>
  <c r="S31" i="27"/>
  <c r="R31" i="27"/>
  <c r="Q31" i="27"/>
  <c r="P31" i="27"/>
  <c r="O31" i="27"/>
  <c r="N31" i="27"/>
  <c r="M31" i="27"/>
  <c r="L31" i="27"/>
  <c r="W30" i="27"/>
  <c r="V30" i="27"/>
  <c r="U30" i="27"/>
  <c r="T30" i="27"/>
  <c r="S30" i="27"/>
  <c r="R30" i="27"/>
  <c r="Q30" i="27"/>
  <c r="P30" i="27"/>
  <c r="O30" i="27"/>
  <c r="N30" i="27"/>
  <c r="M30" i="27"/>
  <c r="L30" i="27"/>
  <c r="W29" i="27"/>
  <c r="V29" i="27"/>
  <c r="U29" i="27"/>
  <c r="T29" i="27"/>
  <c r="S29" i="27"/>
  <c r="R29" i="27"/>
  <c r="Q29" i="27"/>
  <c r="P29" i="27"/>
  <c r="O29" i="27"/>
  <c r="N29" i="27"/>
  <c r="M29" i="27"/>
  <c r="L29" i="27"/>
  <c r="W28" i="27"/>
  <c r="V28" i="27"/>
  <c r="U28" i="27"/>
  <c r="T28" i="27"/>
  <c r="S28" i="27"/>
  <c r="R28" i="27"/>
  <c r="Q28" i="27"/>
  <c r="P28" i="27"/>
  <c r="O28" i="27"/>
  <c r="N28" i="27"/>
  <c r="M28" i="27"/>
  <c r="L28" i="27"/>
  <c r="W27" i="27"/>
  <c r="V27" i="27"/>
  <c r="U27" i="27"/>
  <c r="T27" i="27"/>
  <c r="S27" i="27"/>
  <c r="R27" i="27"/>
  <c r="Q27" i="27"/>
  <c r="P27" i="27"/>
  <c r="O27" i="27"/>
  <c r="N27" i="27"/>
  <c r="M27" i="27"/>
  <c r="L27" i="27"/>
  <c r="W26" i="27"/>
  <c r="V26" i="27"/>
  <c r="U26" i="27"/>
  <c r="T26" i="27"/>
  <c r="S26" i="27"/>
  <c r="R26" i="27"/>
  <c r="Q26" i="27"/>
  <c r="P26" i="27"/>
  <c r="O26" i="27"/>
  <c r="N26" i="27"/>
  <c r="M26" i="27"/>
  <c r="L26" i="27"/>
  <c r="W25" i="27"/>
  <c r="V25" i="27"/>
  <c r="U25" i="27"/>
  <c r="T25" i="27"/>
  <c r="S25" i="27"/>
  <c r="R25" i="27"/>
  <c r="Q25" i="27"/>
  <c r="P25" i="27"/>
  <c r="O25" i="27"/>
  <c r="N25" i="27"/>
  <c r="M25" i="27"/>
  <c r="L25" i="27"/>
  <c r="W24" i="27"/>
  <c r="V24" i="27"/>
  <c r="U24" i="27"/>
  <c r="T24" i="27"/>
  <c r="S24" i="27"/>
  <c r="R24" i="27"/>
  <c r="Q24" i="27"/>
  <c r="P24" i="27"/>
  <c r="O24" i="27"/>
  <c r="N24" i="27"/>
  <c r="M24" i="27"/>
  <c r="L24" i="27"/>
  <c r="W23" i="27"/>
  <c r="V23" i="27"/>
  <c r="U23" i="27"/>
  <c r="T23" i="27"/>
  <c r="S23" i="27"/>
  <c r="R23" i="27"/>
  <c r="Q23" i="27"/>
  <c r="P23" i="27"/>
  <c r="O23" i="27"/>
  <c r="N23" i="27"/>
  <c r="M23" i="27"/>
  <c r="L23" i="27"/>
  <c r="W22" i="27"/>
  <c r="V22" i="27"/>
  <c r="U22" i="27"/>
  <c r="T22" i="27"/>
  <c r="S22" i="27"/>
  <c r="R22" i="27"/>
  <c r="Q22" i="27"/>
  <c r="P22" i="27"/>
  <c r="O22" i="27"/>
  <c r="N22" i="27"/>
  <c r="M22" i="27"/>
  <c r="L22" i="27"/>
  <c r="W21" i="27"/>
  <c r="V21" i="27"/>
  <c r="U21" i="27"/>
  <c r="T21" i="27"/>
  <c r="S21" i="27"/>
  <c r="R21" i="27"/>
  <c r="Q21" i="27"/>
  <c r="P21" i="27"/>
  <c r="O21" i="27"/>
  <c r="N21" i="27"/>
  <c r="M21" i="27"/>
  <c r="L21" i="27"/>
  <c r="W20" i="27"/>
  <c r="V20" i="27"/>
  <c r="U20" i="27"/>
  <c r="T20" i="27"/>
  <c r="S20" i="27"/>
  <c r="R20" i="27"/>
  <c r="Q20" i="27"/>
  <c r="P20" i="27"/>
  <c r="O20" i="27"/>
  <c r="N20" i="27"/>
  <c r="M20" i="27"/>
  <c r="L20" i="27"/>
  <c r="U123" i="26"/>
  <c r="W122" i="26"/>
  <c r="V122" i="26"/>
  <c r="U122" i="26"/>
  <c r="T122" i="26"/>
  <c r="S122" i="26"/>
  <c r="R122" i="26"/>
  <c r="Q122" i="26"/>
  <c r="P122" i="26"/>
  <c r="O122" i="26"/>
  <c r="N122" i="26"/>
  <c r="M122" i="26"/>
  <c r="L122" i="26"/>
  <c r="J122" i="26"/>
  <c r="H122" i="26"/>
  <c r="W121" i="26"/>
  <c r="V121" i="26"/>
  <c r="U121" i="26"/>
  <c r="T121" i="26"/>
  <c r="S121" i="26"/>
  <c r="R121" i="26"/>
  <c r="Q121" i="26"/>
  <c r="P121" i="26"/>
  <c r="O121" i="26"/>
  <c r="N121" i="26"/>
  <c r="M121" i="26"/>
  <c r="L121" i="26"/>
  <c r="J121" i="26"/>
  <c r="H121" i="26"/>
  <c r="W120" i="26"/>
  <c r="V120" i="26"/>
  <c r="U120" i="26"/>
  <c r="T120" i="26"/>
  <c r="S120" i="26"/>
  <c r="R120" i="26"/>
  <c r="Q120" i="26"/>
  <c r="P120" i="26"/>
  <c r="O120" i="26"/>
  <c r="N120" i="26"/>
  <c r="M120" i="26"/>
  <c r="L120" i="26"/>
  <c r="J120" i="26"/>
  <c r="H120" i="26"/>
  <c r="W119" i="26"/>
  <c r="V119" i="26"/>
  <c r="U119" i="26"/>
  <c r="T119" i="26"/>
  <c r="S119" i="26"/>
  <c r="R119" i="26"/>
  <c r="Q119" i="26"/>
  <c r="P119" i="26"/>
  <c r="O119" i="26"/>
  <c r="N119" i="26"/>
  <c r="M119" i="26"/>
  <c r="L119" i="26"/>
  <c r="J119" i="26"/>
  <c r="H119" i="26"/>
  <c r="W118" i="26"/>
  <c r="V118" i="26"/>
  <c r="U118" i="26"/>
  <c r="T118" i="26"/>
  <c r="S118" i="26"/>
  <c r="R118" i="26"/>
  <c r="Q118" i="26"/>
  <c r="P118" i="26"/>
  <c r="O118" i="26"/>
  <c r="N118" i="26"/>
  <c r="M118" i="26"/>
  <c r="L118" i="26"/>
  <c r="J118" i="26"/>
  <c r="H118" i="26"/>
  <c r="W117" i="26"/>
  <c r="V117" i="26"/>
  <c r="U117" i="26"/>
  <c r="T117" i="26"/>
  <c r="S117" i="26"/>
  <c r="R117" i="26"/>
  <c r="Q117" i="26"/>
  <c r="P117" i="26"/>
  <c r="O117" i="26"/>
  <c r="N117" i="26"/>
  <c r="M117" i="26"/>
  <c r="L117" i="26"/>
  <c r="J117" i="26"/>
  <c r="H117" i="26"/>
  <c r="W116" i="26"/>
  <c r="V116" i="26"/>
  <c r="U116" i="26"/>
  <c r="T116" i="26"/>
  <c r="S116" i="26"/>
  <c r="R116" i="26"/>
  <c r="Q116" i="26"/>
  <c r="P116" i="26"/>
  <c r="O116" i="26"/>
  <c r="N116" i="26"/>
  <c r="M116" i="26"/>
  <c r="L116" i="26"/>
  <c r="J116" i="26"/>
  <c r="H116" i="26"/>
  <c r="W115" i="26"/>
  <c r="V115" i="26"/>
  <c r="U115" i="26"/>
  <c r="T115" i="26"/>
  <c r="S115" i="26"/>
  <c r="R115" i="26"/>
  <c r="Q115" i="26"/>
  <c r="P115" i="26"/>
  <c r="O115" i="26"/>
  <c r="N115" i="26"/>
  <c r="M115" i="26"/>
  <c r="L115" i="26"/>
  <c r="J115" i="26"/>
  <c r="H115" i="26"/>
  <c r="W114" i="26"/>
  <c r="V114" i="26"/>
  <c r="U114" i="26"/>
  <c r="T114" i="26"/>
  <c r="S114" i="26"/>
  <c r="R114" i="26"/>
  <c r="Q114" i="26"/>
  <c r="P114" i="26"/>
  <c r="O114" i="26"/>
  <c r="N114" i="26"/>
  <c r="M114" i="26"/>
  <c r="L114" i="26"/>
  <c r="J114" i="26"/>
  <c r="H114" i="26"/>
  <c r="W113" i="26"/>
  <c r="V113" i="26"/>
  <c r="U113" i="26"/>
  <c r="T113" i="26"/>
  <c r="S113" i="26"/>
  <c r="R113" i="26"/>
  <c r="Q113" i="26"/>
  <c r="P113" i="26"/>
  <c r="O113" i="26"/>
  <c r="N113" i="26"/>
  <c r="M113" i="26"/>
  <c r="L113" i="26"/>
  <c r="J113" i="26"/>
  <c r="H113" i="26"/>
  <c r="W112" i="26"/>
  <c r="V112" i="26"/>
  <c r="U112" i="26"/>
  <c r="T112" i="26"/>
  <c r="S112" i="26"/>
  <c r="R112" i="26"/>
  <c r="Q112" i="26"/>
  <c r="P112" i="26"/>
  <c r="O112" i="26"/>
  <c r="N112" i="26"/>
  <c r="M112" i="26"/>
  <c r="L112" i="26"/>
  <c r="J112" i="26"/>
  <c r="H112" i="26"/>
  <c r="W111" i="26"/>
  <c r="V111" i="26"/>
  <c r="U111" i="26"/>
  <c r="T111" i="26"/>
  <c r="S111" i="26"/>
  <c r="R111" i="26"/>
  <c r="Q111" i="26"/>
  <c r="P111" i="26"/>
  <c r="O111" i="26"/>
  <c r="N111" i="26"/>
  <c r="M111" i="26"/>
  <c r="L111" i="26"/>
  <c r="J111" i="26"/>
  <c r="H111" i="26"/>
  <c r="W110" i="26"/>
  <c r="V110" i="26"/>
  <c r="U110" i="26"/>
  <c r="T110" i="26"/>
  <c r="S110" i="26"/>
  <c r="R110" i="26"/>
  <c r="Q110" i="26"/>
  <c r="P110" i="26"/>
  <c r="O110" i="26"/>
  <c r="N110" i="26"/>
  <c r="M110" i="26"/>
  <c r="L110" i="26"/>
  <c r="J110" i="26"/>
  <c r="H110" i="26"/>
  <c r="W109" i="26"/>
  <c r="V109" i="26"/>
  <c r="U109" i="26"/>
  <c r="T109" i="26"/>
  <c r="S109" i="26"/>
  <c r="R109" i="26"/>
  <c r="Q109" i="26"/>
  <c r="P109" i="26"/>
  <c r="O109" i="26"/>
  <c r="N109" i="26"/>
  <c r="M109" i="26"/>
  <c r="L109" i="26"/>
  <c r="J109" i="26"/>
  <c r="H109" i="26"/>
  <c r="W108" i="26"/>
  <c r="V108" i="26"/>
  <c r="U108" i="26"/>
  <c r="T108" i="26"/>
  <c r="S108" i="26"/>
  <c r="R108" i="26"/>
  <c r="Q108" i="26"/>
  <c r="P108" i="26"/>
  <c r="O108" i="26"/>
  <c r="N108" i="26"/>
  <c r="M108" i="26"/>
  <c r="L108" i="26"/>
  <c r="J108" i="26"/>
  <c r="H108" i="26"/>
  <c r="W107" i="26"/>
  <c r="V107" i="26"/>
  <c r="U107" i="26"/>
  <c r="T107" i="26"/>
  <c r="S107" i="26"/>
  <c r="R107" i="26"/>
  <c r="Q107" i="26"/>
  <c r="P107" i="26"/>
  <c r="O107" i="26"/>
  <c r="N107" i="26"/>
  <c r="M107" i="26"/>
  <c r="L107" i="26"/>
  <c r="J107" i="26"/>
  <c r="H107" i="26"/>
  <c r="W106" i="26"/>
  <c r="V106" i="26"/>
  <c r="U106" i="26"/>
  <c r="T106" i="26"/>
  <c r="S106" i="26"/>
  <c r="R106" i="26"/>
  <c r="Q106" i="26"/>
  <c r="P106" i="26"/>
  <c r="O106" i="26"/>
  <c r="N106" i="26"/>
  <c r="M106" i="26"/>
  <c r="L106" i="26"/>
  <c r="J106" i="26"/>
  <c r="H106" i="26"/>
  <c r="W105" i="26"/>
  <c r="V105" i="26"/>
  <c r="U105" i="26"/>
  <c r="T105" i="26"/>
  <c r="S105" i="26"/>
  <c r="R105" i="26"/>
  <c r="Q105" i="26"/>
  <c r="P105" i="26"/>
  <c r="O105" i="26"/>
  <c r="N105" i="26"/>
  <c r="M105" i="26"/>
  <c r="L105" i="26"/>
  <c r="J105" i="26"/>
  <c r="H105" i="26"/>
  <c r="W104" i="26"/>
  <c r="V104" i="26"/>
  <c r="U104" i="26"/>
  <c r="T104" i="26"/>
  <c r="S104" i="26"/>
  <c r="R104" i="26"/>
  <c r="Q104" i="26"/>
  <c r="P104" i="26"/>
  <c r="O104" i="26"/>
  <c r="N104" i="26"/>
  <c r="M104" i="26"/>
  <c r="L104" i="26"/>
  <c r="J104" i="26"/>
  <c r="H104" i="26"/>
  <c r="W103" i="26"/>
  <c r="V103" i="26"/>
  <c r="U103" i="26"/>
  <c r="T103" i="26"/>
  <c r="S103" i="26"/>
  <c r="R103" i="26"/>
  <c r="Q103" i="26"/>
  <c r="P103" i="26"/>
  <c r="O103" i="26"/>
  <c r="N103" i="26"/>
  <c r="M103" i="26"/>
  <c r="L103" i="26"/>
  <c r="J103" i="26"/>
  <c r="H103" i="26"/>
  <c r="W102" i="26"/>
  <c r="V102" i="26"/>
  <c r="U102" i="26"/>
  <c r="T102" i="26"/>
  <c r="S102" i="26"/>
  <c r="R102" i="26"/>
  <c r="Q102" i="26"/>
  <c r="P102" i="26"/>
  <c r="O102" i="26"/>
  <c r="N102" i="26"/>
  <c r="M102" i="26"/>
  <c r="L102" i="26"/>
  <c r="J102" i="26"/>
  <c r="H102" i="26"/>
  <c r="W101" i="26"/>
  <c r="V101" i="26"/>
  <c r="U101" i="26"/>
  <c r="T101" i="26"/>
  <c r="S101" i="26"/>
  <c r="R101" i="26"/>
  <c r="Q101" i="26"/>
  <c r="P101" i="26"/>
  <c r="O101" i="26"/>
  <c r="N101" i="26"/>
  <c r="M101" i="26"/>
  <c r="L101" i="26"/>
  <c r="J101" i="26"/>
  <c r="H101" i="26"/>
  <c r="W100" i="26"/>
  <c r="V100" i="26"/>
  <c r="U100" i="26"/>
  <c r="T100" i="26"/>
  <c r="S100" i="26"/>
  <c r="R100" i="26"/>
  <c r="Q100" i="26"/>
  <c r="P100" i="26"/>
  <c r="O100" i="26"/>
  <c r="N100" i="26"/>
  <c r="M100" i="26"/>
  <c r="L100" i="26"/>
  <c r="J100" i="26"/>
  <c r="H100" i="26"/>
  <c r="W99" i="26"/>
  <c r="V99" i="26"/>
  <c r="U99" i="26"/>
  <c r="T99" i="26"/>
  <c r="S99" i="26"/>
  <c r="R99" i="26"/>
  <c r="Q99" i="26"/>
  <c r="P99" i="26"/>
  <c r="O99" i="26"/>
  <c r="N99" i="26"/>
  <c r="M99" i="26"/>
  <c r="L99" i="26"/>
  <c r="J99" i="26"/>
  <c r="H99" i="26"/>
  <c r="W98" i="26"/>
  <c r="V98" i="26"/>
  <c r="U98" i="26"/>
  <c r="T98" i="26"/>
  <c r="S98" i="26"/>
  <c r="R98" i="26"/>
  <c r="Q98" i="26"/>
  <c r="P98" i="26"/>
  <c r="O98" i="26"/>
  <c r="N98" i="26"/>
  <c r="M98" i="26"/>
  <c r="L98" i="26"/>
  <c r="J98" i="26"/>
  <c r="H98" i="26"/>
  <c r="W97" i="26"/>
  <c r="V97" i="26"/>
  <c r="U97" i="26"/>
  <c r="T97" i="26"/>
  <c r="S97" i="26"/>
  <c r="R97" i="26"/>
  <c r="Q97" i="26"/>
  <c r="P97" i="26"/>
  <c r="O97" i="26"/>
  <c r="N97" i="26"/>
  <c r="M97" i="26"/>
  <c r="L97" i="26"/>
  <c r="J97" i="26"/>
  <c r="H97" i="26"/>
  <c r="W96" i="26"/>
  <c r="V96" i="26"/>
  <c r="U96" i="26"/>
  <c r="T96" i="26"/>
  <c r="S96" i="26"/>
  <c r="R96" i="26"/>
  <c r="Q96" i="26"/>
  <c r="P96" i="26"/>
  <c r="O96" i="26"/>
  <c r="N96" i="26"/>
  <c r="M96" i="26"/>
  <c r="L96" i="26"/>
  <c r="J96" i="26"/>
  <c r="H96" i="26"/>
  <c r="W95" i="26"/>
  <c r="V95" i="26"/>
  <c r="U95" i="26"/>
  <c r="T95" i="26"/>
  <c r="S95" i="26"/>
  <c r="R95" i="26"/>
  <c r="Q95" i="26"/>
  <c r="P95" i="26"/>
  <c r="O95" i="26"/>
  <c r="N95" i="26"/>
  <c r="M95" i="26"/>
  <c r="L95" i="26"/>
  <c r="J95" i="26"/>
  <c r="H95" i="26"/>
  <c r="W94" i="26"/>
  <c r="V94" i="26"/>
  <c r="U94" i="26"/>
  <c r="T94" i="26"/>
  <c r="S94" i="26"/>
  <c r="R94" i="26"/>
  <c r="Q94" i="26"/>
  <c r="P94" i="26"/>
  <c r="O94" i="26"/>
  <c r="N94" i="26"/>
  <c r="M94" i="26"/>
  <c r="L94" i="26"/>
  <c r="J94" i="26"/>
  <c r="H94" i="26"/>
  <c r="W93" i="26"/>
  <c r="V93" i="26"/>
  <c r="U93" i="26"/>
  <c r="T93" i="26"/>
  <c r="S93" i="26"/>
  <c r="R93" i="26"/>
  <c r="Q93" i="26"/>
  <c r="P93" i="26"/>
  <c r="O93" i="26"/>
  <c r="N93" i="26"/>
  <c r="M93" i="26"/>
  <c r="L93" i="26"/>
  <c r="J93" i="26"/>
  <c r="H93" i="26"/>
  <c r="W92" i="26"/>
  <c r="V92" i="26"/>
  <c r="U92" i="26"/>
  <c r="T92" i="26"/>
  <c r="S92" i="26"/>
  <c r="R92" i="26"/>
  <c r="Q92" i="26"/>
  <c r="P92" i="26"/>
  <c r="O92" i="26"/>
  <c r="N92" i="26"/>
  <c r="M92" i="26"/>
  <c r="L92" i="26"/>
  <c r="J92" i="26"/>
  <c r="H92" i="26"/>
  <c r="W91" i="26"/>
  <c r="V91" i="26"/>
  <c r="U91" i="26"/>
  <c r="T91" i="26"/>
  <c r="S91" i="26"/>
  <c r="R91" i="26"/>
  <c r="Q91" i="26"/>
  <c r="P91" i="26"/>
  <c r="O91" i="26"/>
  <c r="N91" i="26"/>
  <c r="M91" i="26"/>
  <c r="L91" i="26"/>
  <c r="J91" i="26"/>
  <c r="H91" i="26"/>
  <c r="W90" i="26"/>
  <c r="V90" i="26"/>
  <c r="U90" i="26"/>
  <c r="T90" i="26"/>
  <c r="S90" i="26"/>
  <c r="R90" i="26"/>
  <c r="Q90" i="26"/>
  <c r="P90" i="26"/>
  <c r="O90" i="26"/>
  <c r="N90" i="26"/>
  <c r="M90" i="26"/>
  <c r="L90" i="26"/>
  <c r="J90" i="26"/>
  <c r="H90" i="26"/>
  <c r="W89" i="26"/>
  <c r="V89" i="26"/>
  <c r="U89" i="26"/>
  <c r="T89" i="26"/>
  <c r="S89" i="26"/>
  <c r="R89" i="26"/>
  <c r="Q89" i="26"/>
  <c r="P89" i="26"/>
  <c r="O89" i="26"/>
  <c r="N89" i="26"/>
  <c r="M89" i="26"/>
  <c r="L89" i="26"/>
  <c r="J89" i="26"/>
  <c r="H89" i="26"/>
  <c r="W88" i="26"/>
  <c r="V88" i="26"/>
  <c r="U88" i="26"/>
  <c r="T88" i="26"/>
  <c r="S88" i="26"/>
  <c r="R88" i="26"/>
  <c r="Q88" i="26"/>
  <c r="P88" i="26"/>
  <c r="O88" i="26"/>
  <c r="N88" i="26"/>
  <c r="M88" i="26"/>
  <c r="L88" i="26"/>
  <c r="J88" i="26"/>
  <c r="H88" i="26"/>
  <c r="W87" i="26"/>
  <c r="V87" i="26"/>
  <c r="U87" i="26"/>
  <c r="T87" i="26"/>
  <c r="S87" i="26"/>
  <c r="R87" i="26"/>
  <c r="Q87" i="26"/>
  <c r="P87" i="26"/>
  <c r="O87" i="26"/>
  <c r="N87" i="26"/>
  <c r="M87" i="26"/>
  <c r="L87" i="26"/>
  <c r="J87" i="26"/>
  <c r="H87" i="26"/>
  <c r="W86" i="26"/>
  <c r="V86" i="26"/>
  <c r="U86" i="26"/>
  <c r="T86" i="26"/>
  <c r="S86" i="26"/>
  <c r="R86" i="26"/>
  <c r="Q86" i="26"/>
  <c r="P86" i="26"/>
  <c r="O86" i="26"/>
  <c r="N86" i="26"/>
  <c r="M86" i="26"/>
  <c r="L86" i="26"/>
  <c r="J86" i="26"/>
  <c r="H86" i="26"/>
  <c r="W85" i="26"/>
  <c r="V85" i="26"/>
  <c r="U85" i="26"/>
  <c r="T85" i="26"/>
  <c r="S85" i="26"/>
  <c r="R85" i="26"/>
  <c r="Q85" i="26"/>
  <c r="P85" i="26"/>
  <c r="O85" i="26"/>
  <c r="N85" i="26"/>
  <c r="M85" i="26"/>
  <c r="L85" i="26"/>
  <c r="J85" i="26"/>
  <c r="H85" i="26"/>
  <c r="W84" i="26"/>
  <c r="V84" i="26"/>
  <c r="U84" i="26"/>
  <c r="T84" i="26"/>
  <c r="S84" i="26"/>
  <c r="R84" i="26"/>
  <c r="Q84" i="26"/>
  <c r="P84" i="26"/>
  <c r="O84" i="26"/>
  <c r="N84" i="26"/>
  <c r="M84" i="26"/>
  <c r="L84" i="26"/>
  <c r="J84" i="26"/>
  <c r="H84" i="26"/>
  <c r="W83" i="26"/>
  <c r="V83" i="26"/>
  <c r="U83" i="26"/>
  <c r="T83" i="26"/>
  <c r="S83" i="26"/>
  <c r="R83" i="26"/>
  <c r="Q83" i="26"/>
  <c r="P83" i="26"/>
  <c r="O83" i="26"/>
  <c r="N83" i="26"/>
  <c r="M83" i="26"/>
  <c r="L83" i="26"/>
  <c r="J83" i="26"/>
  <c r="H83" i="26"/>
  <c r="W82" i="26"/>
  <c r="V82" i="26"/>
  <c r="U82" i="26"/>
  <c r="T82" i="26"/>
  <c r="S82" i="26"/>
  <c r="R82" i="26"/>
  <c r="Q82" i="26"/>
  <c r="P82" i="26"/>
  <c r="O82" i="26"/>
  <c r="N82" i="26"/>
  <c r="M82" i="26"/>
  <c r="L82" i="26"/>
  <c r="J82" i="26"/>
  <c r="H82" i="26"/>
  <c r="W81" i="26"/>
  <c r="V81" i="26"/>
  <c r="U81" i="26"/>
  <c r="T81" i="26"/>
  <c r="S81" i="26"/>
  <c r="R81" i="26"/>
  <c r="Q81" i="26"/>
  <c r="P81" i="26"/>
  <c r="O81" i="26"/>
  <c r="N81" i="26"/>
  <c r="M81" i="26"/>
  <c r="L81" i="26"/>
  <c r="J81" i="26"/>
  <c r="H81" i="26"/>
  <c r="W80" i="26"/>
  <c r="V80" i="26"/>
  <c r="U80" i="26"/>
  <c r="T80" i="26"/>
  <c r="S80" i="26"/>
  <c r="R80" i="26"/>
  <c r="Q80" i="26"/>
  <c r="P80" i="26"/>
  <c r="O80" i="26"/>
  <c r="N80" i="26"/>
  <c r="M80" i="26"/>
  <c r="L80" i="26"/>
  <c r="J80" i="26"/>
  <c r="H80" i="26"/>
  <c r="W79" i="26"/>
  <c r="V79" i="26"/>
  <c r="U79" i="26"/>
  <c r="T79" i="26"/>
  <c r="S79" i="26"/>
  <c r="R79" i="26"/>
  <c r="Q79" i="26"/>
  <c r="P79" i="26"/>
  <c r="O79" i="26"/>
  <c r="N79" i="26"/>
  <c r="M79" i="26"/>
  <c r="L79" i="26"/>
  <c r="J79" i="26"/>
  <c r="H79" i="26"/>
  <c r="W78" i="26"/>
  <c r="V78" i="26"/>
  <c r="U78" i="26"/>
  <c r="T78" i="26"/>
  <c r="S78" i="26"/>
  <c r="R78" i="26"/>
  <c r="Q78" i="26"/>
  <c r="P78" i="26"/>
  <c r="O78" i="26"/>
  <c r="N78" i="26"/>
  <c r="M78" i="26"/>
  <c r="L78" i="26"/>
  <c r="J78" i="26"/>
  <c r="H78" i="26"/>
  <c r="W77" i="26"/>
  <c r="V77" i="26"/>
  <c r="U77" i="26"/>
  <c r="T77" i="26"/>
  <c r="S77" i="26"/>
  <c r="R77" i="26"/>
  <c r="Q77" i="26"/>
  <c r="P77" i="26"/>
  <c r="O77" i="26"/>
  <c r="N77" i="26"/>
  <c r="M77" i="26"/>
  <c r="L77" i="26"/>
  <c r="J77" i="26"/>
  <c r="H77" i="26"/>
  <c r="W76" i="26"/>
  <c r="V76" i="26"/>
  <c r="U76" i="26"/>
  <c r="T76" i="26"/>
  <c r="S76" i="26"/>
  <c r="R76" i="26"/>
  <c r="Q76" i="26"/>
  <c r="P76" i="26"/>
  <c r="O76" i="26"/>
  <c r="N76" i="26"/>
  <c r="M76" i="26"/>
  <c r="L76" i="26"/>
  <c r="J76" i="26"/>
  <c r="H76" i="26"/>
  <c r="W75" i="26"/>
  <c r="V75" i="26"/>
  <c r="U75" i="26"/>
  <c r="T75" i="26"/>
  <c r="S75" i="26"/>
  <c r="R75" i="26"/>
  <c r="Q75" i="26"/>
  <c r="P75" i="26"/>
  <c r="O75" i="26"/>
  <c r="N75" i="26"/>
  <c r="M75" i="26"/>
  <c r="L75" i="26"/>
  <c r="J75" i="26"/>
  <c r="H75" i="26"/>
  <c r="W74" i="26"/>
  <c r="V74" i="26"/>
  <c r="U74" i="26"/>
  <c r="T74" i="26"/>
  <c r="S74" i="26"/>
  <c r="R74" i="26"/>
  <c r="Q74" i="26"/>
  <c r="P74" i="26"/>
  <c r="O74" i="26"/>
  <c r="N74" i="26"/>
  <c r="M74" i="26"/>
  <c r="L74" i="26"/>
  <c r="J74" i="26"/>
  <c r="H74" i="26"/>
  <c r="W73" i="26"/>
  <c r="V73" i="26"/>
  <c r="U73" i="26"/>
  <c r="T73" i="26"/>
  <c r="S73" i="26"/>
  <c r="R73" i="26"/>
  <c r="Q73" i="26"/>
  <c r="P73" i="26"/>
  <c r="O73" i="26"/>
  <c r="N73" i="26"/>
  <c r="M73" i="26"/>
  <c r="L73" i="26"/>
  <c r="J73" i="26"/>
  <c r="H73" i="26"/>
  <c r="W72" i="26"/>
  <c r="V72" i="26"/>
  <c r="U72" i="26"/>
  <c r="T72" i="26"/>
  <c r="S72" i="26"/>
  <c r="R72" i="26"/>
  <c r="Q72" i="26"/>
  <c r="P72" i="26"/>
  <c r="O72" i="26"/>
  <c r="N72" i="26"/>
  <c r="M72" i="26"/>
  <c r="L72" i="26"/>
  <c r="J72" i="26"/>
  <c r="H72" i="26"/>
  <c r="W71" i="26"/>
  <c r="V71" i="26"/>
  <c r="U71" i="26"/>
  <c r="T71" i="26"/>
  <c r="S71" i="26"/>
  <c r="R71" i="26"/>
  <c r="Q71" i="26"/>
  <c r="P71" i="26"/>
  <c r="O71" i="26"/>
  <c r="N71" i="26"/>
  <c r="M71" i="26"/>
  <c r="L71" i="26"/>
  <c r="J71" i="26"/>
  <c r="H71" i="26"/>
  <c r="W70" i="26"/>
  <c r="V70" i="26"/>
  <c r="U70" i="26"/>
  <c r="T70" i="26"/>
  <c r="S70" i="26"/>
  <c r="R70" i="26"/>
  <c r="Q70" i="26"/>
  <c r="P70" i="26"/>
  <c r="O70" i="26"/>
  <c r="N70" i="26"/>
  <c r="M70" i="26"/>
  <c r="L70" i="26"/>
  <c r="J70" i="26"/>
  <c r="H70" i="26"/>
  <c r="W69" i="26"/>
  <c r="V69" i="26"/>
  <c r="U69" i="26"/>
  <c r="T69" i="26"/>
  <c r="S69" i="26"/>
  <c r="R69" i="26"/>
  <c r="Q69" i="26"/>
  <c r="P69" i="26"/>
  <c r="O69" i="26"/>
  <c r="N69" i="26"/>
  <c r="M69" i="26"/>
  <c r="L69" i="26"/>
  <c r="J69" i="26"/>
  <c r="H69" i="26"/>
  <c r="W68" i="26"/>
  <c r="V68" i="26"/>
  <c r="U68" i="26"/>
  <c r="T68" i="26"/>
  <c r="S68" i="26"/>
  <c r="R68" i="26"/>
  <c r="Q68" i="26"/>
  <c r="P68" i="26"/>
  <c r="O68" i="26"/>
  <c r="N68" i="26"/>
  <c r="M68" i="26"/>
  <c r="L68" i="26"/>
  <c r="J68" i="26"/>
  <c r="H68" i="26"/>
  <c r="W67" i="26"/>
  <c r="V67" i="26"/>
  <c r="U67" i="26"/>
  <c r="T67" i="26"/>
  <c r="S67" i="26"/>
  <c r="R67" i="26"/>
  <c r="Q67" i="26"/>
  <c r="P67" i="26"/>
  <c r="O67" i="26"/>
  <c r="N67" i="26"/>
  <c r="M67" i="26"/>
  <c r="L67" i="26"/>
  <c r="J67" i="26"/>
  <c r="H67" i="26"/>
  <c r="W66" i="26"/>
  <c r="V66" i="26"/>
  <c r="U66" i="26"/>
  <c r="T66" i="26"/>
  <c r="S66" i="26"/>
  <c r="R66" i="26"/>
  <c r="Q66" i="26"/>
  <c r="P66" i="26"/>
  <c r="O66" i="26"/>
  <c r="N66" i="26"/>
  <c r="M66" i="26"/>
  <c r="L66" i="26"/>
  <c r="J66" i="26"/>
  <c r="H66" i="26"/>
  <c r="W65" i="26"/>
  <c r="V65" i="26"/>
  <c r="U65" i="26"/>
  <c r="T65" i="26"/>
  <c r="S65" i="26"/>
  <c r="R65" i="26"/>
  <c r="Q65" i="26"/>
  <c r="P65" i="26"/>
  <c r="O65" i="26"/>
  <c r="N65" i="26"/>
  <c r="M65" i="26"/>
  <c r="L65" i="26"/>
  <c r="J65" i="26"/>
  <c r="H65" i="26"/>
  <c r="W64" i="26"/>
  <c r="V64" i="26"/>
  <c r="U64" i="26"/>
  <c r="T64" i="26"/>
  <c r="S64" i="26"/>
  <c r="R64" i="26"/>
  <c r="Q64" i="26"/>
  <c r="P64" i="26"/>
  <c r="O64" i="26"/>
  <c r="N64" i="26"/>
  <c r="M64" i="26"/>
  <c r="L64" i="26"/>
  <c r="J64" i="26"/>
  <c r="H64" i="26"/>
  <c r="W63" i="26"/>
  <c r="V63" i="26"/>
  <c r="U63" i="26"/>
  <c r="T63" i="26"/>
  <c r="S63" i="26"/>
  <c r="R63" i="26"/>
  <c r="Q63" i="26"/>
  <c r="P63" i="26"/>
  <c r="O63" i="26"/>
  <c r="N63" i="26"/>
  <c r="M63" i="26"/>
  <c r="L63" i="26"/>
  <c r="J63" i="26"/>
  <c r="H63" i="26"/>
  <c r="W62" i="26"/>
  <c r="V62" i="26"/>
  <c r="U62" i="26"/>
  <c r="T62" i="26"/>
  <c r="S62" i="26"/>
  <c r="R62" i="26"/>
  <c r="Q62" i="26"/>
  <c r="P62" i="26"/>
  <c r="O62" i="26"/>
  <c r="N62" i="26"/>
  <c r="M62" i="26"/>
  <c r="L62" i="26"/>
  <c r="J62" i="26"/>
  <c r="H62" i="26"/>
  <c r="W61" i="26"/>
  <c r="V61" i="26"/>
  <c r="U61" i="26"/>
  <c r="T61" i="26"/>
  <c r="S61" i="26"/>
  <c r="R61" i="26"/>
  <c r="Q61" i="26"/>
  <c r="P61" i="26"/>
  <c r="O61" i="26"/>
  <c r="N61" i="26"/>
  <c r="M61" i="26"/>
  <c r="L61" i="26"/>
  <c r="J61" i="26"/>
  <c r="H61" i="26"/>
  <c r="W60" i="26"/>
  <c r="V60" i="26"/>
  <c r="U60" i="26"/>
  <c r="T60" i="26"/>
  <c r="S60" i="26"/>
  <c r="R60" i="26"/>
  <c r="Q60" i="26"/>
  <c r="P60" i="26"/>
  <c r="O60" i="26"/>
  <c r="N60" i="26"/>
  <c r="M60" i="26"/>
  <c r="L60" i="26"/>
  <c r="J60" i="26"/>
  <c r="H60" i="26"/>
  <c r="W59" i="26"/>
  <c r="V59" i="26"/>
  <c r="U59" i="26"/>
  <c r="T59" i="26"/>
  <c r="S59" i="26"/>
  <c r="R59" i="26"/>
  <c r="Q59" i="26"/>
  <c r="P59" i="26"/>
  <c r="O59" i="26"/>
  <c r="N59" i="26"/>
  <c r="M59" i="26"/>
  <c r="L59" i="26"/>
  <c r="J59" i="26"/>
  <c r="H59" i="26"/>
  <c r="W58" i="26"/>
  <c r="V58" i="26"/>
  <c r="U58" i="26"/>
  <c r="T58" i="26"/>
  <c r="S58" i="26"/>
  <c r="R58" i="26"/>
  <c r="Q58" i="26"/>
  <c r="P58" i="26"/>
  <c r="O58" i="26"/>
  <c r="N58" i="26"/>
  <c r="M58" i="26"/>
  <c r="L58" i="26"/>
  <c r="J58" i="26"/>
  <c r="H58" i="26"/>
  <c r="W57" i="26"/>
  <c r="V57" i="26"/>
  <c r="U57" i="26"/>
  <c r="T57" i="26"/>
  <c r="S57" i="26"/>
  <c r="R57" i="26"/>
  <c r="Q57" i="26"/>
  <c r="P57" i="26"/>
  <c r="O57" i="26"/>
  <c r="N57" i="26"/>
  <c r="M57" i="26"/>
  <c r="L57" i="26"/>
  <c r="J57" i="26"/>
  <c r="H57" i="26"/>
  <c r="W56" i="26"/>
  <c r="V56" i="26"/>
  <c r="U56" i="26"/>
  <c r="T56" i="26"/>
  <c r="S56" i="26"/>
  <c r="R56" i="26"/>
  <c r="Q56" i="26"/>
  <c r="P56" i="26"/>
  <c r="O56" i="26"/>
  <c r="N56" i="26"/>
  <c r="M56" i="26"/>
  <c r="L56" i="26"/>
  <c r="J56" i="26"/>
  <c r="H56" i="26"/>
  <c r="W55" i="26"/>
  <c r="V55" i="26"/>
  <c r="U55" i="26"/>
  <c r="T55" i="26"/>
  <c r="S55" i="26"/>
  <c r="R55" i="26"/>
  <c r="Q55" i="26"/>
  <c r="P55" i="26"/>
  <c r="O55" i="26"/>
  <c r="N55" i="26"/>
  <c r="M55" i="26"/>
  <c r="L55" i="26"/>
  <c r="J55" i="26"/>
  <c r="H55" i="26"/>
  <c r="W54" i="26"/>
  <c r="V54" i="26"/>
  <c r="U54" i="26"/>
  <c r="T54" i="26"/>
  <c r="S54" i="26"/>
  <c r="R54" i="26"/>
  <c r="Q54" i="26"/>
  <c r="P54" i="26"/>
  <c r="O54" i="26"/>
  <c r="N54" i="26"/>
  <c r="M54" i="26"/>
  <c r="L54" i="26"/>
  <c r="J54" i="26"/>
  <c r="H54" i="26"/>
  <c r="W53" i="26"/>
  <c r="V53" i="26"/>
  <c r="U53" i="26"/>
  <c r="T53" i="26"/>
  <c r="S53" i="26"/>
  <c r="R53" i="26"/>
  <c r="Q53" i="26"/>
  <c r="P53" i="26"/>
  <c r="O53" i="26"/>
  <c r="N53" i="26"/>
  <c r="M53" i="26"/>
  <c r="L53" i="26"/>
  <c r="J53" i="26"/>
  <c r="H53" i="26"/>
  <c r="W52" i="26"/>
  <c r="V52" i="26"/>
  <c r="U52" i="26"/>
  <c r="T52" i="26"/>
  <c r="S52" i="26"/>
  <c r="R52" i="26"/>
  <c r="Q52" i="26"/>
  <c r="P52" i="26"/>
  <c r="O52" i="26"/>
  <c r="N52" i="26"/>
  <c r="M52" i="26"/>
  <c r="L52" i="26"/>
  <c r="J52" i="26"/>
  <c r="H52" i="26"/>
  <c r="W51" i="26"/>
  <c r="V51" i="26"/>
  <c r="U51" i="26"/>
  <c r="T51" i="26"/>
  <c r="S51" i="26"/>
  <c r="R51" i="26"/>
  <c r="Q51" i="26"/>
  <c r="P51" i="26"/>
  <c r="O51" i="26"/>
  <c r="N51" i="26"/>
  <c r="M51" i="26"/>
  <c r="L51" i="26"/>
  <c r="J51" i="26"/>
  <c r="H51" i="26"/>
  <c r="W50" i="26"/>
  <c r="V50" i="26"/>
  <c r="U50" i="26"/>
  <c r="T50" i="26"/>
  <c r="S50" i="26"/>
  <c r="R50" i="26"/>
  <c r="Q50" i="26"/>
  <c r="P50" i="26"/>
  <c r="O50" i="26"/>
  <c r="N50" i="26"/>
  <c r="M50" i="26"/>
  <c r="L50" i="26"/>
  <c r="J50" i="26"/>
  <c r="H50" i="26"/>
  <c r="W49" i="26"/>
  <c r="V49" i="26"/>
  <c r="U49" i="26"/>
  <c r="T49" i="26"/>
  <c r="S49" i="26"/>
  <c r="R49" i="26"/>
  <c r="Q49" i="26"/>
  <c r="P49" i="26"/>
  <c r="O49" i="26"/>
  <c r="N49" i="26"/>
  <c r="M49" i="26"/>
  <c r="L49" i="26"/>
  <c r="J49" i="26"/>
  <c r="H49" i="26"/>
  <c r="W48" i="26"/>
  <c r="V48" i="26"/>
  <c r="U48" i="26"/>
  <c r="T48" i="26"/>
  <c r="S48" i="26"/>
  <c r="R48" i="26"/>
  <c r="Q48" i="26"/>
  <c r="P48" i="26"/>
  <c r="O48" i="26"/>
  <c r="N48" i="26"/>
  <c r="M48" i="26"/>
  <c r="L48" i="26"/>
  <c r="J48" i="26"/>
  <c r="H48" i="26"/>
  <c r="W47" i="26"/>
  <c r="V47" i="26"/>
  <c r="U47" i="26"/>
  <c r="T47" i="26"/>
  <c r="S47" i="26"/>
  <c r="R47" i="26"/>
  <c r="Q47" i="26"/>
  <c r="P47" i="26"/>
  <c r="O47" i="26"/>
  <c r="N47" i="26"/>
  <c r="M47" i="26"/>
  <c r="L47" i="26"/>
  <c r="J47" i="26"/>
  <c r="H47" i="26"/>
  <c r="W46" i="26"/>
  <c r="V46" i="26"/>
  <c r="U46" i="26"/>
  <c r="T46" i="26"/>
  <c r="S46" i="26"/>
  <c r="R46" i="26"/>
  <c r="Q46" i="26"/>
  <c r="P46" i="26"/>
  <c r="O46" i="26"/>
  <c r="N46" i="26"/>
  <c r="M46" i="26"/>
  <c r="L46" i="26"/>
  <c r="J46" i="26"/>
  <c r="H46" i="26"/>
  <c r="W45" i="26"/>
  <c r="V45" i="26"/>
  <c r="U45" i="26"/>
  <c r="T45" i="26"/>
  <c r="S45" i="26"/>
  <c r="R45" i="26"/>
  <c r="Q45" i="26"/>
  <c r="P45" i="26"/>
  <c r="O45" i="26"/>
  <c r="N45" i="26"/>
  <c r="M45" i="26"/>
  <c r="L45" i="26"/>
  <c r="J45" i="26"/>
  <c r="H45" i="26"/>
  <c r="W44" i="26"/>
  <c r="V44" i="26"/>
  <c r="U44" i="26"/>
  <c r="T44" i="26"/>
  <c r="S44" i="26"/>
  <c r="R44" i="26"/>
  <c r="Q44" i="26"/>
  <c r="P44" i="26"/>
  <c r="O44" i="26"/>
  <c r="N44" i="26"/>
  <c r="M44" i="26"/>
  <c r="L44" i="26"/>
  <c r="J44" i="26"/>
  <c r="H44" i="26"/>
  <c r="W43" i="26"/>
  <c r="V43" i="26"/>
  <c r="U43" i="26"/>
  <c r="T43" i="26"/>
  <c r="S43" i="26"/>
  <c r="R43" i="26"/>
  <c r="Q43" i="26"/>
  <c r="P43" i="26"/>
  <c r="O43" i="26"/>
  <c r="N43" i="26"/>
  <c r="M43" i="26"/>
  <c r="L43" i="26"/>
  <c r="J43" i="26"/>
  <c r="H43" i="26"/>
  <c r="W42" i="26"/>
  <c r="V42" i="26"/>
  <c r="U42" i="26"/>
  <c r="T42" i="26"/>
  <c r="S42" i="26"/>
  <c r="R42" i="26"/>
  <c r="Q42" i="26"/>
  <c r="P42" i="26"/>
  <c r="O42" i="26"/>
  <c r="N42" i="26"/>
  <c r="M42" i="26"/>
  <c r="L42" i="26"/>
  <c r="J42" i="26"/>
  <c r="H42" i="26"/>
  <c r="W41" i="26"/>
  <c r="V41" i="26"/>
  <c r="U41" i="26"/>
  <c r="T41" i="26"/>
  <c r="S41" i="26"/>
  <c r="R41" i="26"/>
  <c r="Q41" i="26"/>
  <c r="P41" i="26"/>
  <c r="O41" i="26"/>
  <c r="N41" i="26"/>
  <c r="M41" i="26"/>
  <c r="L41" i="26"/>
  <c r="J41" i="26"/>
  <c r="H41" i="26"/>
  <c r="W40" i="26"/>
  <c r="V40" i="26"/>
  <c r="U40" i="26"/>
  <c r="T40" i="26"/>
  <c r="S40" i="26"/>
  <c r="R40" i="26"/>
  <c r="Q40" i="26"/>
  <c r="P40" i="26"/>
  <c r="O40" i="26"/>
  <c r="N40" i="26"/>
  <c r="M40" i="26"/>
  <c r="L40" i="26"/>
  <c r="J40" i="26"/>
  <c r="H40" i="26"/>
  <c r="W39" i="26"/>
  <c r="V39" i="26"/>
  <c r="U39" i="26"/>
  <c r="T39" i="26"/>
  <c r="S39" i="26"/>
  <c r="R39" i="26"/>
  <c r="Q39" i="26"/>
  <c r="P39" i="26"/>
  <c r="O39" i="26"/>
  <c r="N39" i="26"/>
  <c r="M39" i="26"/>
  <c r="L39" i="26"/>
  <c r="J39" i="26"/>
  <c r="H39" i="26"/>
  <c r="W38" i="26"/>
  <c r="V38" i="26"/>
  <c r="U38" i="26"/>
  <c r="T38" i="26"/>
  <c r="S38" i="26"/>
  <c r="R38" i="26"/>
  <c r="Q38" i="26"/>
  <c r="P38" i="26"/>
  <c r="O38" i="26"/>
  <c r="N38" i="26"/>
  <c r="M38" i="26"/>
  <c r="L38" i="26"/>
  <c r="J38" i="26"/>
  <c r="H38" i="26"/>
  <c r="W37" i="26"/>
  <c r="V37" i="26"/>
  <c r="U37" i="26"/>
  <c r="T37" i="26"/>
  <c r="S37" i="26"/>
  <c r="R37" i="26"/>
  <c r="Q37" i="26"/>
  <c r="P37" i="26"/>
  <c r="O37" i="26"/>
  <c r="N37" i="26"/>
  <c r="M37" i="26"/>
  <c r="L37" i="26"/>
  <c r="J37" i="26"/>
  <c r="H37" i="26"/>
  <c r="W36" i="26"/>
  <c r="V36" i="26"/>
  <c r="U36" i="26"/>
  <c r="T36" i="26"/>
  <c r="S36" i="26"/>
  <c r="R36" i="26"/>
  <c r="Q36" i="26"/>
  <c r="P36" i="26"/>
  <c r="O36" i="26"/>
  <c r="N36" i="26"/>
  <c r="M36" i="26"/>
  <c r="L36" i="26"/>
  <c r="J36" i="26"/>
  <c r="H36" i="26"/>
  <c r="W35" i="26"/>
  <c r="V35" i="26"/>
  <c r="U35" i="26"/>
  <c r="T35" i="26"/>
  <c r="S35" i="26"/>
  <c r="R35" i="26"/>
  <c r="Q35" i="26"/>
  <c r="P35" i="26"/>
  <c r="O35" i="26"/>
  <c r="N35" i="26"/>
  <c r="M35" i="26"/>
  <c r="L35" i="26"/>
  <c r="J35" i="26"/>
  <c r="H35" i="26"/>
  <c r="W34" i="26"/>
  <c r="V34" i="26"/>
  <c r="U34" i="26"/>
  <c r="T34" i="26"/>
  <c r="S34" i="26"/>
  <c r="R34" i="26"/>
  <c r="Q34" i="26"/>
  <c r="P34" i="26"/>
  <c r="O34" i="26"/>
  <c r="N34" i="26"/>
  <c r="M34" i="26"/>
  <c r="L34" i="26"/>
  <c r="J34" i="26"/>
  <c r="H34" i="26"/>
  <c r="W33" i="26"/>
  <c r="V33" i="26"/>
  <c r="U33" i="26"/>
  <c r="T33" i="26"/>
  <c r="S33" i="26"/>
  <c r="R33" i="26"/>
  <c r="Q33" i="26"/>
  <c r="P33" i="26"/>
  <c r="O33" i="26"/>
  <c r="N33" i="26"/>
  <c r="M33" i="26"/>
  <c r="L33" i="26"/>
  <c r="J33" i="26"/>
  <c r="H33" i="26"/>
  <c r="W32" i="26"/>
  <c r="V32" i="26"/>
  <c r="U32" i="26"/>
  <c r="T32" i="26"/>
  <c r="S32" i="26"/>
  <c r="R32" i="26"/>
  <c r="Q32" i="26"/>
  <c r="P32" i="26"/>
  <c r="O32" i="26"/>
  <c r="N32" i="26"/>
  <c r="M32" i="26"/>
  <c r="L32" i="26"/>
  <c r="J32" i="26"/>
  <c r="H32" i="26"/>
  <c r="W31" i="26"/>
  <c r="V31" i="26"/>
  <c r="U31" i="26"/>
  <c r="T31" i="26"/>
  <c r="S31" i="26"/>
  <c r="R31" i="26"/>
  <c r="Q31" i="26"/>
  <c r="P31" i="26"/>
  <c r="O31" i="26"/>
  <c r="N31" i="26"/>
  <c r="M31" i="26"/>
  <c r="L31" i="26"/>
  <c r="J31" i="26"/>
  <c r="H31" i="26"/>
  <c r="W30" i="26"/>
  <c r="V30" i="26"/>
  <c r="U30" i="26"/>
  <c r="T30" i="26"/>
  <c r="S30" i="26"/>
  <c r="R30" i="26"/>
  <c r="Q30" i="26"/>
  <c r="P30" i="26"/>
  <c r="O30" i="26"/>
  <c r="N30" i="26"/>
  <c r="M30" i="26"/>
  <c r="L30" i="26"/>
  <c r="J30" i="26"/>
  <c r="H30" i="26"/>
  <c r="W29" i="26"/>
  <c r="V29" i="26"/>
  <c r="U29" i="26"/>
  <c r="T29" i="26"/>
  <c r="S29" i="26"/>
  <c r="R29" i="26"/>
  <c r="Q29" i="26"/>
  <c r="P29" i="26"/>
  <c r="O29" i="26"/>
  <c r="N29" i="26"/>
  <c r="M29" i="26"/>
  <c r="L29" i="26"/>
  <c r="J29" i="26"/>
  <c r="H29" i="26"/>
  <c r="W28" i="26"/>
  <c r="V28" i="26"/>
  <c r="U28" i="26"/>
  <c r="T28" i="26"/>
  <c r="S28" i="26"/>
  <c r="R28" i="26"/>
  <c r="Q28" i="26"/>
  <c r="P28" i="26"/>
  <c r="O28" i="26"/>
  <c r="N28" i="26"/>
  <c r="M28" i="26"/>
  <c r="L28" i="26"/>
  <c r="J28" i="26"/>
  <c r="H28" i="26"/>
  <c r="W27" i="26"/>
  <c r="V27" i="26"/>
  <c r="U27" i="26"/>
  <c r="T27" i="26"/>
  <c r="S27" i="26"/>
  <c r="R27" i="26"/>
  <c r="Q27" i="26"/>
  <c r="P27" i="26"/>
  <c r="O27" i="26"/>
  <c r="N27" i="26"/>
  <c r="M27" i="26"/>
  <c r="L27" i="26"/>
  <c r="J27" i="26"/>
  <c r="H27" i="26"/>
  <c r="W26" i="26"/>
  <c r="V26" i="26"/>
  <c r="U26" i="26"/>
  <c r="T26" i="26"/>
  <c r="S26" i="26"/>
  <c r="R26" i="26"/>
  <c r="Q26" i="26"/>
  <c r="P26" i="26"/>
  <c r="O26" i="26"/>
  <c r="N26" i="26"/>
  <c r="M26" i="26"/>
  <c r="L26" i="26"/>
  <c r="J26" i="26"/>
  <c r="H26" i="26"/>
  <c r="W25" i="26"/>
  <c r="V25" i="26"/>
  <c r="U25" i="26"/>
  <c r="T25" i="26"/>
  <c r="S25" i="26"/>
  <c r="R25" i="26"/>
  <c r="Q25" i="26"/>
  <c r="P25" i="26"/>
  <c r="O25" i="26"/>
  <c r="N25" i="26"/>
  <c r="M25" i="26"/>
  <c r="L25" i="26"/>
  <c r="J25" i="26"/>
  <c r="H25" i="26"/>
  <c r="W24" i="26"/>
  <c r="V24" i="26"/>
  <c r="U24" i="26"/>
  <c r="T24" i="26"/>
  <c r="S24" i="26"/>
  <c r="R24" i="26"/>
  <c r="Q24" i="26"/>
  <c r="P24" i="26"/>
  <c r="O24" i="26"/>
  <c r="N24" i="26"/>
  <c r="M24" i="26"/>
  <c r="L24" i="26"/>
  <c r="J24" i="26"/>
  <c r="H24" i="26"/>
  <c r="W23" i="26"/>
  <c r="V23" i="26"/>
  <c r="U23" i="26"/>
  <c r="T23" i="26"/>
  <c r="S23" i="26"/>
  <c r="R23" i="26"/>
  <c r="Q23" i="26"/>
  <c r="P23" i="26"/>
  <c r="O23" i="26"/>
  <c r="N23" i="26"/>
  <c r="M23" i="26"/>
  <c r="L23" i="26"/>
  <c r="H23" i="26" s="1"/>
  <c r="J23" i="26" s="1"/>
  <c r="W22" i="26"/>
  <c r="V22" i="26"/>
  <c r="U22" i="26"/>
  <c r="T22" i="26"/>
  <c r="S22" i="26"/>
  <c r="R22" i="26"/>
  <c r="F12" i="26" s="1"/>
  <c r="Q22" i="26"/>
  <c r="P22" i="26"/>
  <c r="O22" i="26"/>
  <c r="N22" i="26"/>
  <c r="M22" i="26"/>
  <c r="L22" i="26"/>
  <c r="H22" i="26" s="1"/>
  <c r="J22" i="26" s="1"/>
  <c r="W21" i="26"/>
  <c r="V21" i="26"/>
  <c r="U21" i="26"/>
  <c r="T21" i="26"/>
  <c r="S21" i="26"/>
  <c r="R21" i="26"/>
  <c r="Q21" i="26"/>
  <c r="P21" i="26"/>
  <c r="O21" i="26"/>
  <c r="N21" i="26"/>
  <c r="M21" i="26"/>
  <c r="L21" i="26"/>
  <c r="H21" i="26" s="1"/>
  <c r="J21" i="26" s="1"/>
  <c r="W20" i="26"/>
  <c r="V20" i="26"/>
  <c r="J11" i="26" s="1"/>
  <c r="U20" i="26"/>
  <c r="T20" i="26"/>
  <c r="J8" i="26" s="1"/>
  <c r="F9" i="26" s="1"/>
  <c r="S20" i="26"/>
  <c r="R20" i="26"/>
  <c r="Q20" i="26"/>
  <c r="P20" i="26"/>
  <c r="F10" i="26" s="1"/>
  <c r="O20" i="26"/>
  <c r="N20" i="26"/>
  <c r="M20" i="26"/>
  <c r="L20" i="26"/>
  <c r="H20" i="26" s="1"/>
  <c r="J12" i="26"/>
  <c r="F11" i="26"/>
  <c r="J10" i="26"/>
  <c r="F7" i="26"/>
  <c r="J6" i="26"/>
  <c r="J4" i="26"/>
  <c r="U123" i="25"/>
  <c r="W122" i="25"/>
  <c r="V122" i="25"/>
  <c r="U122" i="25"/>
  <c r="T122" i="25"/>
  <c r="S122" i="25"/>
  <c r="R122" i="25"/>
  <c r="Q122" i="25"/>
  <c r="P122" i="25"/>
  <c r="O122" i="25"/>
  <c r="N122" i="25"/>
  <c r="M122" i="25"/>
  <c r="L122" i="25"/>
  <c r="W121" i="25"/>
  <c r="V121" i="25"/>
  <c r="U121" i="25"/>
  <c r="T121" i="25"/>
  <c r="S121" i="25"/>
  <c r="R121" i="25"/>
  <c r="Q121" i="25"/>
  <c r="P121" i="25"/>
  <c r="O121" i="25"/>
  <c r="N121" i="25"/>
  <c r="M121" i="25"/>
  <c r="L121" i="25"/>
  <c r="W120" i="25"/>
  <c r="V120" i="25"/>
  <c r="U120" i="25"/>
  <c r="T120" i="25"/>
  <c r="S120" i="25"/>
  <c r="R120" i="25"/>
  <c r="Q120" i="25"/>
  <c r="P120" i="25"/>
  <c r="O120" i="25"/>
  <c r="N120" i="25"/>
  <c r="M120" i="25"/>
  <c r="L120" i="25"/>
  <c r="W119" i="25"/>
  <c r="V119" i="25"/>
  <c r="U119" i="25"/>
  <c r="T119" i="25"/>
  <c r="S119" i="25"/>
  <c r="R119" i="25"/>
  <c r="Q119" i="25"/>
  <c r="P119" i="25"/>
  <c r="O119" i="25"/>
  <c r="N119" i="25"/>
  <c r="M119" i="25"/>
  <c r="L119" i="25"/>
  <c r="W118" i="25"/>
  <c r="V118" i="25"/>
  <c r="U118" i="25"/>
  <c r="T118" i="25"/>
  <c r="S118" i="25"/>
  <c r="R118" i="25"/>
  <c r="Q118" i="25"/>
  <c r="P118" i="25"/>
  <c r="O118" i="25"/>
  <c r="N118" i="25"/>
  <c r="M118" i="25"/>
  <c r="L118" i="25"/>
  <c r="W117" i="25"/>
  <c r="V117" i="25"/>
  <c r="U117" i="25"/>
  <c r="T117" i="25"/>
  <c r="S117" i="25"/>
  <c r="R117" i="25"/>
  <c r="Q117" i="25"/>
  <c r="P117" i="25"/>
  <c r="O117" i="25"/>
  <c r="N117" i="25"/>
  <c r="M117" i="25"/>
  <c r="L117" i="25"/>
  <c r="W116" i="25"/>
  <c r="V116" i="25"/>
  <c r="U116" i="25"/>
  <c r="T116" i="25"/>
  <c r="S116" i="25"/>
  <c r="R116" i="25"/>
  <c r="Q116" i="25"/>
  <c r="P116" i="25"/>
  <c r="O116" i="25"/>
  <c r="N116" i="25"/>
  <c r="M116" i="25"/>
  <c r="L116" i="25"/>
  <c r="W115" i="25"/>
  <c r="V115" i="25"/>
  <c r="U115" i="25"/>
  <c r="T115" i="25"/>
  <c r="S115" i="25"/>
  <c r="R115" i="25"/>
  <c r="Q115" i="25"/>
  <c r="P115" i="25"/>
  <c r="O115" i="25"/>
  <c r="N115" i="25"/>
  <c r="M115" i="25"/>
  <c r="L115" i="25"/>
  <c r="W114" i="25"/>
  <c r="V114" i="25"/>
  <c r="U114" i="25"/>
  <c r="T114" i="25"/>
  <c r="S114" i="25"/>
  <c r="R114" i="25"/>
  <c r="Q114" i="25"/>
  <c r="P114" i="25"/>
  <c r="O114" i="25"/>
  <c r="N114" i="25"/>
  <c r="M114" i="25"/>
  <c r="L114" i="25"/>
  <c r="W113" i="25"/>
  <c r="V113" i="25"/>
  <c r="U113" i="25"/>
  <c r="T113" i="25"/>
  <c r="S113" i="25"/>
  <c r="R113" i="25"/>
  <c r="Q113" i="25"/>
  <c r="P113" i="25"/>
  <c r="O113" i="25"/>
  <c r="N113" i="25"/>
  <c r="M113" i="25"/>
  <c r="L113" i="25"/>
  <c r="W112" i="25"/>
  <c r="V112" i="25"/>
  <c r="U112" i="25"/>
  <c r="T112" i="25"/>
  <c r="S112" i="25"/>
  <c r="R112" i="25"/>
  <c r="Q112" i="25"/>
  <c r="P112" i="25"/>
  <c r="O112" i="25"/>
  <c r="N112" i="25"/>
  <c r="M112" i="25"/>
  <c r="L112" i="25"/>
  <c r="W111" i="25"/>
  <c r="V111" i="25"/>
  <c r="U111" i="25"/>
  <c r="T111" i="25"/>
  <c r="S111" i="25"/>
  <c r="R111" i="25"/>
  <c r="Q111" i="25"/>
  <c r="P111" i="25"/>
  <c r="O111" i="25"/>
  <c r="N111" i="25"/>
  <c r="M111" i="25"/>
  <c r="L111" i="25"/>
  <c r="W110" i="25"/>
  <c r="V110" i="25"/>
  <c r="U110" i="25"/>
  <c r="T110" i="25"/>
  <c r="S110" i="25"/>
  <c r="R110" i="25"/>
  <c r="Q110" i="25"/>
  <c r="P110" i="25"/>
  <c r="O110" i="25"/>
  <c r="N110" i="25"/>
  <c r="M110" i="25"/>
  <c r="L110" i="25"/>
  <c r="W109" i="25"/>
  <c r="V109" i="25"/>
  <c r="U109" i="25"/>
  <c r="T109" i="25"/>
  <c r="S109" i="25"/>
  <c r="R109" i="25"/>
  <c r="Q109" i="25"/>
  <c r="P109" i="25"/>
  <c r="O109" i="25"/>
  <c r="N109" i="25"/>
  <c r="M109" i="25"/>
  <c r="L109" i="25"/>
  <c r="W108" i="25"/>
  <c r="V108" i="25"/>
  <c r="U108" i="25"/>
  <c r="T108" i="25"/>
  <c r="S108" i="25"/>
  <c r="R108" i="25"/>
  <c r="Q108" i="25"/>
  <c r="P108" i="25"/>
  <c r="O108" i="25"/>
  <c r="N108" i="25"/>
  <c r="M108" i="25"/>
  <c r="L108" i="25"/>
  <c r="W107" i="25"/>
  <c r="V107" i="25"/>
  <c r="U107" i="25"/>
  <c r="T107" i="25"/>
  <c r="S107" i="25"/>
  <c r="R107" i="25"/>
  <c r="Q107" i="25"/>
  <c r="P107" i="25"/>
  <c r="O107" i="25"/>
  <c r="N107" i="25"/>
  <c r="M107" i="25"/>
  <c r="L107" i="25"/>
  <c r="W106" i="25"/>
  <c r="V106" i="25"/>
  <c r="U106" i="25"/>
  <c r="T106" i="25"/>
  <c r="S106" i="25"/>
  <c r="R106" i="25"/>
  <c r="Q106" i="25"/>
  <c r="P106" i="25"/>
  <c r="O106" i="25"/>
  <c r="N106" i="25"/>
  <c r="M106" i="25"/>
  <c r="L106" i="25"/>
  <c r="W105" i="25"/>
  <c r="V105" i="25"/>
  <c r="U105" i="25"/>
  <c r="T105" i="25"/>
  <c r="S105" i="25"/>
  <c r="R105" i="25"/>
  <c r="Q105" i="25"/>
  <c r="P105" i="25"/>
  <c r="O105" i="25"/>
  <c r="N105" i="25"/>
  <c r="M105" i="25"/>
  <c r="L105" i="25"/>
  <c r="W104" i="25"/>
  <c r="V104" i="25"/>
  <c r="U104" i="25"/>
  <c r="T104" i="25"/>
  <c r="S104" i="25"/>
  <c r="R104" i="25"/>
  <c r="Q104" i="25"/>
  <c r="P104" i="25"/>
  <c r="O104" i="25"/>
  <c r="N104" i="25"/>
  <c r="M104" i="25"/>
  <c r="L104" i="25"/>
  <c r="W103" i="25"/>
  <c r="V103" i="25"/>
  <c r="U103" i="25"/>
  <c r="T103" i="25"/>
  <c r="S103" i="25"/>
  <c r="R103" i="25"/>
  <c r="Q103" i="25"/>
  <c r="P103" i="25"/>
  <c r="O103" i="25"/>
  <c r="N103" i="25"/>
  <c r="M103" i="25"/>
  <c r="L103" i="25"/>
  <c r="W102" i="25"/>
  <c r="V102" i="25"/>
  <c r="U102" i="25"/>
  <c r="T102" i="25"/>
  <c r="S102" i="25"/>
  <c r="R102" i="25"/>
  <c r="Q102" i="25"/>
  <c r="P102" i="25"/>
  <c r="O102" i="25"/>
  <c r="N102" i="25"/>
  <c r="M102" i="25"/>
  <c r="L102" i="25"/>
  <c r="W101" i="25"/>
  <c r="V101" i="25"/>
  <c r="U101" i="25"/>
  <c r="T101" i="25"/>
  <c r="S101" i="25"/>
  <c r="R101" i="25"/>
  <c r="Q101" i="25"/>
  <c r="P101" i="25"/>
  <c r="O101" i="25"/>
  <c r="N101" i="25"/>
  <c r="M101" i="25"/>
  <c r="L101" i="25"/>
  <c r="W100" i="25"/>
  <c r="V100" i="25"/>
  <c r="U100" i="25"/>
  <c r="T100" i="25"/>
  <c r="S100" i="25"/>
  <c r="R100" i="25"/>
  <c r="Q100" i="25"/>
  <c r="P100" i="25"/>
  <c r="O100" i="25"/>
  <c r="N100" i="25"/>
  <c r="M100" i="25"/>
  <c r="L100" i="25"/>
  <c r="W99" i="25"/>
  <c r="V99" i="25"/>
  <c r="U99" i="25"/>
  <c r="T99" i="25"/>
  <c r="S99" i="25"/>
  <c r="R99" i="25"/>
  <c r="Q99" i="25"/>
  <c r="P99" i="25"/>
  <c r="O99" i="25"/>
  <c r="N99" i="25"/>
  <c r="M99" i="25"/>
  <c r="L99" i="25"/>
  <c r="W98" i="25"/>
  <c r="V98" i="25"/>
  <c r="U98" i="25"/>
  <c r="T98" i="25"/>
  <c r="S98" i="25"/>
  <c r="R98" i="25"/>
  <c r="Q98" i="25"/>
  <c r="P98" i="25"/>
  <c r="O98" i="25"/>
  <c r="N98" i="25"/>
  <c r="M98" i="25"/>
  <c r="L98" i="25"/>
  <c r="W97" i="25"/>
  <c r="V97" i="25"/>
  <c r="U97" i="25"/>
  <c r="T97" i="25"/>
  <c r="S97" i="25"/>
  <c r="R97" i="25"/>
  <c r="Q97" i="25"/>
  <c r="P97" i="25"/>
  <c r="O97" i="25"/>
  <c r="N97" i="25"/>
  <c r="M97" i="25"/>
  <c r="L97" i="25"/>
  <c r="W96" i="25"/>
  <c r="V96" i="25"/>
  <c r="U96" i="25"/>
  <c r="T96" i="25"/>
  <c r="S96" i="25"/>
  <c r="R96" i="25"/>
  <c r="Q96" i="25"/>
  <c r="P96" i="25"/>
  <c r="O96" i="25"/>
  <c r="N96" i="25"/>
  <c r="M96" i="25"/>
  <c r="L96" i="25"/>
  <c r="W95" i="25"/>
  <c r="V95" i="25"/>
  <c r="U95" i="25"/>
  <c r="T95" i="25"/>
  <c r="S95" i="25"/>
  <c r="R95" i="25"/>
  <c r="Q95" i="25"/>
  <c r="P95" i="25"/>
  <c r="O95" i="25"/>
  <c r="N95" i="25"/>
  <c r="M95" i="25"/>
  <c r="L95" i="25"/>
  <c r="W94" i="25"/>
  <c r="V94" i="25"/>
  <c r="U94" i="25"/>
  <c r="T94" i="25"/>
  <c r="S94" i="25"/>
  <c r="R94" i="25"/>
  <c r="Q94" i="25"/>
  <c r="P94" i="25"/>
  <c r="O94" i="25"/>
  <c r="N94" i="25"/>
  <c r="M94" i="25"/>
  <c r="L94" i="25"/>
  <c r="W93" i="25"/>
  <c r="V93" i="25"/>
  <c r="U93" i="25"/>
  <c r="T93" i="25"/>
  <c r="S93" i="25"/>
  <c r="R93" i="25"/>
  <c r="Q93" i="25"/>
  <c r="P93" i="25"/>
  <c r="O93" i="25"/>
  <c r="N93" i="25"/>
  <c r="M93" i="25"/>
  <c r="L93" i="25"/>
  <c r="W92" i="25"/>
  <c r="V92" i="25"/>
  <c r="U92" i="25"/>
  <c r="T92" i="25"/>
  <c r="S92" i="25"/>
  <c r="R92" i="25"/>
  <c r="Q92" i="25"/>
  <c r="P92" i="25"/>
  <c r="O92" i="25"/>
  <c r="N92" i="25"/>
  <c r="M92" i="25"/>
  <c r="L92" i="25"/>
  <c r="W91" i="25"/>
  <c r="V91" i="25"/>
  <c r="U91" i="25"/>
  <c r="T91" i="25"/>
  <c r="S91" i="25"/>
  <c r="R91" i="25"/>
  <c r="Q91" i="25"/>
  <c r="P91" i="25"/>
  <c r="O91" i="25"/>
  <c r="N91" i="25"/>
  <c r="M91" i="25"/>
  <c r="L91" i="25"/>
  <c r="W90" i="25"/>
  <c r="V90" i="25"/>
  <c r="U90" i="25"/>
  <c r="T90" i="25"/>
  <c r="S90" i="25"/>
  <c r="R90" i="25"/>
  <c r="Q90" i="25"/>
  <c r="P90" i="25"/>
  <c r="O90" i="25"/>
  <c r="N90" i="25"/>
  <c r="M90" i="25"/>
  <c r="L90" i="25"/>
  <c r="W89" i="25"/>
  <c r="V89" i="25"/>
  <c r="U89" i="25"/>
  <c r="T89" i="25"/>
  <c r="S89" i="25"/>
  <c r="R89" i="25"/>
  <c r="Q89" i="25"/>
  <c r="P89" i="25"/>
  <c r="O89" i="25"/>
  <c r="N89" i="25"/>
  <c r="M89" i="25"/>
  <c r="L89" i="25"/>
  <c r="W88" i="25"/>
  <c r="V88" i="25"/>
  <c r="U88" i="25"/>
  <c r="T88" i="25"/>
  <c r="S88" i="25"/>
  <c r="R88" i="25"/>
  <c r="Q88" i="25"/>
  <c r="P88" i="25"/>
  <c r="O88" i="25"/>
  <c r="N88" i="25"/>
  <c r="M88" i="25"/>
  <c r="L88" i="25"/>
  <c r="W87" i="25"/>
  <c r="V87" i="25"/>
  <c r="U87" i="25"/>
  <c r="T87" i="25"/>
  <c r="S87" i="25"/>
  <c r="R87" i="25"/>
  <c r="Q87" i="25"/>
  <c r="P87" i="25"/>
  <c r="O87" i="25"/>
  <c r="N87" i="25"/>
  <c r="M87" i="25"/>
  <c r="L87" i="25"/>
  <c r="W86" i="25"/>
  <c r="V86" i="25"/>
  <c r="U86" i="25"/>
  <c r="T86" i="25"/>
  <c r="S86" i="25"/>
  <c r="R86" i="25"/>
  <c r="Q86" i="25"/>
  <c r="P86" i="25"/>
  <c r="O86" i="25"/>
  <c r="N86" i="25"/>
  <c r="M86" i="25"/>
  <c r="L86" i="25"/>
  <c r="W85" i="25"/>
  <c r="V85" i="25"/>
  <c r="U85" i="25"/>
  <c r="T85" i="25"/>
  <c r="S85" i="25"/>
  <c r="R85" i="25"/>
  <c r="Q85" i="25"/>
  <c r="P85" i="25"/>
  <c r="O85" i="25"/>
  <c r="N85" i="25"/>
  <c r="M85" i="25"/>
  <c r="L85" i="25"/>
  <c r="W84" i="25"/>
  <c r="V84" i="25"/>
  <c r="U84" i="25"/>
  <c r="T84" i="25"/>
  <c r="S84" i="25"/>
  <c r="R84" i="25"/>
  <c r="Q84" i="25"/>
  <c r="P84" i="25"/>
  <c r="O84" i="25"/>
  <c r="N84" i="25"/>
  <c r="M84" i="25"/>
  <c r="L84" i="25"/>
  <c r="W83" i="25"/>
  <c r="V83" i="25"/>
  <c r="U83" i="25"/>
  <c r="T83" i="25"/>
  <c r="S83" i="25"/>
  <c r="R83" i="25"/>
  <c r="Q83" i="25"/>
  <c r="P83" i="25"/>
  <c r="O83" i="25"/>
  <c r="N83" i="25"/>
  <c r="M83" i="25"/>
  <c r="L83" i="25"/>
  <c r="W82" i="25"/>
  <c r="V82" i="25"/>
  <c r="U82" i="25"/>
  <c r="T82" i="25"/>
  <c r="S82" i="25"/>
  <c r="R82" i="25"/>
  <c r="Q82" i="25"/>
  <c r="P82" i="25"/>
  <c r="O82" i="25"/>
  <c r="N82" i="25"/>
  <c r="M82" i="25"/>
  <c r="L82" i="25"/>
  <c r="W81" i="25"/>
  <c r="V81" i="25"/>
  <c r="U81" i="25"/>
  <c r="T81" i="25"/>
  <c r="S81" i="25"/>
  <c r="R81" i="25"/>
  <c r="Q81" i="25"/>
  <c r="P81" i="25"/>
  <c r="O81" i="25"/>
  <c r="N81" i="25"/>
  <c r="M81" i="25"/>
  <c r="L81" i="25"/>
  <c r="W80" i="25"/>
  <c r="V80" i="25"/>
  <c r="U80" i="25"/>
  <c r="T80" i="25"/>
  <c r="S80" i="25"/>
  <c r="R80" i="25"/>
  <c r="Q80" i="25"/>
  <c r="P80" i="25"/>
  <c r="O80" i="25"/>
  <c r="N80" i="25"/>
  <c r="M80" i="25"/>
  <c r="L80" i="25"/>
  <c r="W79" i="25"/>
  <c r="V79" i="25"/>
  <c r="U79" i="25"/>
  <c r="T79" i="25"/>
  <c r="S79" i="25"/>
  <c r="R79" i="25"/>
  <c r="Q79" i="25"/>
  <c r="P79" i="25"/>
  <c r="O79" i="25"/>
  <c r="N79" i="25"/>
  <c r="M79" i="25"/>
  <c r="L79" i="25"/>
  <c r="W78" i="25"/>
  <c r="V78" i="25"/>
  <c r="U78" i="25"/>
  <c r="T78" i="25"/>
  <c r="S78" i="25"/>
  <c r="R78" i="25"/>
  <c r="Q78" i="25"/>
  <c r="P78" i="25"/>
  <c r="O78" i="25"/>
  <c r="N78" i="25"/>
  <c r="M78" i="25"/>
  <c r="L78" i="25"/>
  <c r="W77" i="25"/>
  <c r="V77" i="25"/>
  <c r="U77" i="25"/>
  <c r="T77" i="25"/>
  <c r="S77" i="25"/>
  <c r="R77" i="25"/>
  <c r="Q77" i="25"/>
  <c r="P77" i="25"/>
  <c r="O77" i="25"/>
  <c r="N77" i="25"/>
  <c r="M77" i="25"/>
  <c r="L77" i="25"/>
  <c r="W76" i="25"/>
  <c r="V76" i="25"/>
  <c r="U76" i="25"/>
  <c r="T76" i="25"/>
  <c r="S76" i="25"/>
  <c r="R76" i="25"/>
  <c r="Q76" i="25"/>
  <c r="P76" i="25"/>
  <c r="O76" i="25"/>
  <c r="N76" i="25"/>
  <c r="M76" i="25"/>
  <c r="L76" i="25"/>
  <c r="W75" i="25"/>
  <c r="V75" i="25"/>
  <c r="U75" i="25"/>
  <c r="T75" i="25"/>
  <c r="S75" i="25"/>
  <c r="R75" i="25"/>
  <c r="Q75" i="25"/>
  <c r="P75" i="25"/>
  <c r="O75" i="25"/>
  <c r="N75" i="25"/>
  <c r="M75" i="25"/>
  <c r="L75" i="25"/>
  <c r="W74" i="25"/>
  <c r="V74" i="25"/>
  <c r="U74" i="25"/>
  <c r="T74" i="25"/>
  <c r="S74" i="25"/>
  <c r="R74" i="25"/>
  <c r="Q74" i="25"/>
  <c r="P74" i="25"/>
  <c r="O74" i="25"/>
  <c r="N74" i="25"/>
  <c r="M74" i="25"/>
  <c r="L74" i="25"/>
  <c r="W73" i="25"/>
  <c r="V73" i="25"/>
  <c r="U73" i="25"/>
  <c r="T73" i="25"/>
  <c r="S73" i="25"/>
  <c r="R73" i="25"/>
  <c r="Q73" i="25"/>
  <c r="P73" i="25"/>
  <c r="O73" i="25"/>
  <c r="N73" i="25"/>
  <c r="M73" i="25"/>
  <c r="L73" i="25"/>
  <c r="W72" i="25"/>
  <c r="V72" i="25"/>
  <c r="U72" i="25"/>
  <c r="T72" i="25"/>
  <c r="S72" i="25"/>
  <c r="R72" i="25"/>
  <c r="Q72" i="25"/>
  <c r="P72" i="25"/>
  <c r="O72" i="25"/>
  <c r="N72" i="25"/>
  <c r="M72" i="25"/>
  <c r="L72" i="25"/>
  <c r="W71" i="25"/>
  <c r="V71" i="25"/>
  <c r="U71" i="25"/>
  <c r="T71" i="25"/>
  <c r="S71" i="25"/>
  <c r="R71" i="25"/>
  <c r="Q71" i="25"/>
  <c r="P71" i="25"/>
  <c r="O71" i="25"/>
  <c r="N71" i="25"/>
  <c r="M71" i="25"/>
  <c r="L71" i="25"/>
  <c r="W70" i="25"/>
  <c r="V70" i="25"/>
  <c r="U70" i="25"/>
  <c r="T70" i="25"/>
  <c r="S70" i="25"/>
  <c r="R70" i="25"/>
  <c r="Q70" i="25"/>
  <c r="P70" i="25"/>
  <c r="O70" i="25"/>
  <c r="N70" i="25"/>
  <c r="M70" i="25"/>
  <c r="L70" i="25"/>
  <c r="W69" i="25"/>
  <c r="V69" i="25"/>
  <c r="U69" i="25"/>
  <c r="T69" i="25"/>
  <c r="S69" i="25"/>
  <c r="R69" i="25"/>
  <c r="Q69" i="25"/>
  <c r="P69" i="25"/>
  <c r="O69" i="25"/>
  <c r="N69" i="25"/>
  <c r="M69" i="25"/>
  <c r="L69" i="25"/>
  <c r="W68" i="25"/>
  <c r="V68" i="25"/>
  <c r="U68" i="25"/>
  <c r="T68" i="25"/>
  <c r="S68" i="25"/>
  <c r="R68" i="25"/>
  <c r="Q68" i="25"/>
  <c r="P68" i="25"/>
  <c r="O68" i="25"/>
  <c r="N68" i="25"/>
  <c r="M68" i="25"/>
  <c r="L68" i="25"/>
  <c r="W67" i="25"/>
  <c r="V67" i="25"/>
  <c r="U67" i="25"/>
  <c r="T67" i="25"/>
  <c r="S67" i="25"/>
  <c r="R67" i="25"/>
  <c r="Q67" i="25"/>
  <c r="P67" i="25"/>
  <c r="O67" i="25"/>
  <c r="N67" i="25"/>
  <c r="M67" i="25"/>
  <c r="L67" i="25"/>
  <c r="W66" i="25"/>
  <c r="V66" i="25"/>
  <c r="U66" i="25"/>
  <c r="T66" i="25"/>
  <c r="S66" i="25"/>
  <c r="R66" i="25"/>
  <c r="Q66" i="25"/>
  <c r="P66" i="25"/>
  <c r="O66" i="25"/>
  <c r="N66" i="25"/>
  <c r="M66" i="25"/>
  <c r="L66" i="25"/>
  <c r="W65" i="25"/>
  <c r="V65" i="25"/>
  <c r="U65" i="25"/>
  <c r="T65" i="25"/>
  <c r="S65" i="25"/>
  <c r="R65" i="25"/>
  <c r="Q65" i="25"/>
  <c r="P65" i="25"/>
  <c r="O65" i="25"/>
  <c r="N65" i="25"/>
  <c r="M65" i="25"/>
  <c r="L65" i="25"/>
  <c r="W64" i="25"/>
  <c r="V64" i="25"/>
  <c r="U64" i="25"/>
  <c r="T64" i="25"/>
  <c r="S64" i="25"/>
  <c r="R64" i="25"/>
  <c r="Q64" i="25"/>
  <c r="P64" i="25"/>
  <c r="O64" i="25"/>
  <c r="N64" i="25"/>
  <c r="M64" i="25"/>
  <c r="L64" i="25"/>
  <c r="W63" i="25"/>
  <c r="V63" i="25"/>
  <c r="U63" i="25"/>
  <c r="T63" i="25"/>
  <c r="S63" i="25"/>
  <c r="R63" i="25"/>
  <c r="Q63" i="25"/>
  <c r="P63" i="25"/>
  <c r="O63" i="25"/>
  <c r="N63" i="25"/>
  <c r="M63" i="25"/>
  <c r="L63" i="25"/>
  <c r="W62" i="25"/>
  <c r="V62" i="25"/>
  <c r="U62" i="25"/>
  <c r="T62" i="25"/>
  <c r="S62" i="25"/>
  <c r="R62" i="25"/>
  <c r="Q62" i="25"/>
  <c r="P62" i="25"/>
  <c r="O62" i="25"/>
  <c r="N62" i="25"/>
  <c r="M62" i="25"/>
  <c r="L62" i="25"/>
  <c r="W61" i="25"/>
  <c r="V61" i="25"/>
  <c r="U61" i="25"/>
  <c r="T61" i="25"/>
  <c r="S61" i="25"/>
  <c r="R61" i="25"/>
  <c r="Q61" i="25"/>
  <c r="P61" i="25"/>
  <c r="O61" i="25"/>
  <c r="N61" i="25"/>
  <c r="M61" i="25"/>
  <c r="L61" i="25"/>
  <c r="W60" i="25"/>
  <c r="V60" i="25"/>
  <c r="U60" i="25"/>
  <c r="T60" i="25"/>
  <c r="S60" i="25"/>
  <c r="R60" i="25"/>
  <c r="Q60" i="25"/>
  <c r="P60" i="25"/>
  <c r="O60" i="25"/>
  <c r="N60" i="25"/>
  <c r="M60" i="25"/>
  <c r="L60" i="25"/>
  <c r="W59" i="25"/>
  <c r="V59" i="25"/>
  <c r="U59" i="25"/>
  <c r="T59" i="25"/>
  <c r="S59" i="25"/>
  <c r="R59" i="25"/>
  <c r="Q59" i="25"/>
  <c r="P59" i="25"/>
  <c r="O59" i="25"/>
  <c r="N59" i="25"/>
  <c r="M59" i="25"/>
  <c r="L59" i="25"/>
  <c r="W58" i="25"/>
  <c r="V58" i="25"/>
  <c r="U58" i="25"/>
  <c r="T58" i="25"/>
  <c r="S58" i="25"/>
  <c r="R58" i="25"/>
  <c r="Q58" i="25"/>
  <c r="P58" i="25"/>
  <c r="O58" i="25"/>
  <c r="N58" i="25"/>
  <c r="M58" i="25"/>
  <c r="L58" i="25"/>
  <c r="W57" i="25"/>
  <c r="V57" i="25"/>
  <c r="U57" i="25"/>
  <c r="T57" i="25"/>
  <c r="S57" i="25"/>
  <c r="R57" i="25"/>
  <c r="Q57" i="25"/>
  <c r="P57" i="25"/>
  <c r="O57" i="25"/>
  <c r="N57" i="25"/>
  <c r="M57" i="25"/>
  <c r="L57" i="25"/>
  <c r="W56" i="25"/>
  <c r="V56" i="25"/>
  <c r="U56" i="25"/>
  <c r="T56" i="25"/>
  <c r="S56" i="25"/>
  <c r="R56" i="25"/>
  <c r="Q56" i="25"/>
  <c r="P56" i="25"/>
  <c r="O56" i="25"/>
  <c r="N56" i="25"/>
  <c r="M56" i="25"/>
  <c r="L56" i="25"/>
  <c r="W55" i="25"/>
  <c r="V55" i="25"/>
  <c r="U55" i="25"/>
  <c r="T55" i="25"/>
  <c r="S55" i="25"/>
  <c r="R55" i="25"/>
  <c r="Q55" i="25"/>
  <c r="P55" i="25"/>
  <c r="O55" i="25"/>
  <c r="N55" i="25"/>
  <c r="M55" i="25"/>
  <c r="L55" i="25"/>
  <c r="W54" i="25"/>
  <c r="V54" i="25"/>
  <c r="U54" i="25"/>
  <c r="T54" i="25"/>
  <c r="S54" i="25"/>
  <c r="R54" i="25"/>
  <c r="Q54" i="25"/>
  <c r="P54" i="25"/>
  <c r="O54" i="25"/>
  <c r="N54" i="25"/>
  <c r="M54" i="25"/>
  <c r="L54" i="25"/>
  <c r="W53" i="25"/>
  <c r="V53" i="25"/>
  <c r="U53" i="25"/>
  <c r="T53" i="25"/>
  <c r="S53" i="25"/>
  <c r="R53" i="25"/>
  <c r="Q53" i="25"/>
  <c r="P53" i="25"/>
  <c r="O53" i="25"/>
  <c r="N53" i="25"/>
  <c r="M53" i="25"/>
  <c r="L53" i="25"/>
  <c r="W52" i="25"/>
  <c r="V52" i="25"/>
  <c r="U52" i="25"/>
  <c r="T52" i="25"/>
  <c r="S52" i="25"/>
  <c r="R52" i="25"/>
  <c r="Q52" i="25"/>
  <c r="P52" i="25"/>
  <c r="O52" i="25"/>
  <c r="N52" i="25"/>
  <c r="M52" i="25"/>
  <c r="L52" i="25"/>
  <c r="W51" i="25"/>
  <c r="V51" i="25"/>
  <c r="U51" i="25"/>
  <c r="T51" i="25"/>
  <c r="S51" i="25"/>
  <c r="R51" i="25"/>
  <c r="Q51" i="25"/>
  <c r="P51" i="25"/>
  <c r="O51" i="25"/>
  <c r="N51" i="25"/>
  <c r="M51" i="25"/>
  <c r="L51" i="25"/>
  <c r="W50" i="25"/>
  <c r="V50" i="25"/>
  <c r="U50" i="25"/>
  <c r="T50" i="25"/>
  <c r="S50" i="25"/>
  <c r="R50" i="25"/>
  <c r="Q50" i="25"/>
  <c r="P50" i="25"/>
  <c r="O50" i="25"/>
  <c r="N50" i="25"/>
  <c r="M50" i="25"/>
  <c r="L50" i="25"/>
  <c r="W49" i="25"/>
  <c r="V49" i="25"/>
  <c r="U49" i="25"/>
  <c r="T49" i="25"/>
  <c r="S49" i="25"/>
  <c r="R49" i="25"/>
  <c r="Q49" i="25"/>
  <c r="P49" i="25"/>
  <c r="O49" i="25"/>
  <c r="N49" i="25"/>
  <c r="M49" i="25"/>
  <c r="L49" i="25"/>
  <c r="W48" i="25"/>
  <c r="V48" i="25"/>
  <c r="U48" i="25"/>
  <c r="T48" i="25"/>
  <c r="S48" i="25"/>
  <c r="R48" i="25"/>
  <c r="Q48" i="25"/>
  <c r="P48" i="25"/>
  <c r="O48" i="25"/>
  <c r="N48" i="25"/>
  <c r="M48" i="25"/>
  <c r="L48" i="25"/>
  <c r="W47" i="25"/>
  <c r="V47" i="25"/>
  <c r="U47" i="25"/>
  <c r="T47" i="25"/>
  <c r="S47" i="25"/>
  <c r="R47" i="25"/>
  <c r="Q47" i="25"/>
  <c r="P47" i="25"/>
  <c r="O47" i="25"/>
  <c r="N47" i="25"/>
  <c r="M47" i="25"/>
  <c r="L47" i="25"/>
  <c r="W46" i="25"/>
  <c r="V46" i="25"/>
  <c r="U46" i="25"/>
  <c r="T46" i="25"/>
  <c r="S46" i="25"/>
  <c r="R46" i="25"/>
  <c r="Q46" i="25"/>
  <c r="P46" i="25"/>
  <c r="O46" i="25"/>
  <c r="N46" i="25"/>
  <c r="M46" i="25"/>
  <c r="L46" i="25"/>
  <c r="W45" i="25"/>
  <c r="V45" i="25"/>
  <c r="U45" i="25"/>
  <c r="T45" i="25"/>
  <c r="S45" i="25"/>
  <c r="R45" i="25"/>
  <c r="Q45" i="25"/>
  <c r="P45" i="25"/>
  <c r="O45" i="25"/>
  <c r="N45" i="25"/>
  <c r="M45" i="25"/>
  <c r="L45" i="25"/>
  <c r="W44" i="25"/>
  <c r="V44" i="25"/>
  <c r="U44" i="25"/>
  <c r="T44" i="25"/>
  <c r="S44" i="25"/>
  <c r="R44" i="25"/>
  <c r="Q44" i="25"/>
  <c r="P44" i="25"/>
  <c r="O44" i="25"/>
  <c r="N44" i="25"/>
  <c r="M44" i="25"/>
  <c r="L44" i="25"/>
  <c r="W43" i="25"/>
  <c r="V43" i="25"/>
  <c r="U43" i="25"/>
  <c r="T43" i="25"/>
  <c r="S43" i="25"/>
  <c r="R43" i="25"/>
  <c r="Q43" i="25"/>
  <c r="P43" i="25"/>
  <c r="O43" i="25"/>
  <c r="N43" i="25"/>
  <c r="M43" i="25"/>
  <c r="L43" i="25"/>
  <c r="W42" i="25"/>
  <c r="V42" i="25"/>
  <c r="U42" i="25"/>
  <c r="T42" i="25"/>
  <c r="S42" i="25"/>
  <c r="R42" i="25"/>
  <c r="Q42" i="25"/>
  <c r="P42" i="25"/>
  <c r="O42" i="25"/>
  <c r="N42" i="25"/>
  <c r="M42" i="25"/>
  <c r="L42" i="25"/>
  <c r="W41" i="25"/>
  <c r="V41" i="25"/>
  <c r="U41" i="25"/>
  <c r="T41" i="25"/>
  <c r="S41" i="25"/>
  <c r="R41" i="25"/>
  <c r="Q41" i="25"/>
  <c r="P41" i="25"/>
  <c r="O41" i="25"/>
  <c r="N41" i="25"/>
  <c r="M41" i="25"/>
  <c r="L41" i="25"/>
  <c r="W40" i="25"/>
  <c r="V40" i="25"/>
  <c r="U40" i="25"/>
  <c r="T40" i="25"/>
  <c r="S40" i="25"/>
  <c r="R40" i="25"/>
  <c r="Q40" i="25"/>
  <c r="P40" i="25"/>
  <c r="O40" i="25"/>
  <c r="N40" i="25"/>
  <c r="M40" i="25"/>
  <c r="L40" i="25"/>
  <c r="W39" i="25"/>
  <c r="V39" i="25"/>
  <c r="U39" i="25"/>
  <c r="T39" i="25"/>
  <c r="S39" i="25"/>
  <c r="R39" i="25"/>
  <c r="Q39" i="25"/>
  <c r="P39" i="25"/>
  <c r="O39" i="25"/>
  <c r="N39" i="25"/>
  <c r="M39" i="25"/>
  <c r="L39" i="25"/>
  <c r="W38" i="25"/>
  <c r="V38" i="25"/>
  <c r="U38" i="25"/>
  <c r="T38" i="25"/>
  <c r="S38" i="25"/>
  <c r="R38" i="25"/>
  <c r="Q38" i="25"/>
  <c r="P38" i="25"/>
  <c r="O38" i="25"/>
  <c r="N38" i="25"/>
  <c r="M38" i="25"/>
  <c r="L38" i="25"/>
  <c r="W37" i="25"/>
  <c r="V37" i="25"/>
  <c r="U37" i="25"/>
  <c r="T37" i="25"/>
  <c r="S37" i="25"/>
  <c r="R37" i="25"/>
  <c r="Q37" i="25"/>
  <c r="P37" i="25"/>
  <c r="O37" i="25"/>
  <c r="N37" i="25"/>
  <c r="M37" i="25"/>
  <c r="L37" i="25"/>
  <c r="W36" i="25"/>
  <c r="V36" i="25"/>
  <c r="U36" i="25"/>
  <c r="T36" i="25"/>
  <c r="S36" i="25"/>
  <c r="R36" i="25"/>
  <c r="Q36" i="25"/>
  <c r="P36" i="25"/>
  <c r="O36" i="25"/>
  <c r="N36" i="25"/>
  <c r="M36" i="25"/>
  <c r="L36" i="25"/>
  <c r="W35" i="25"/>
  <c r="V35" i="25"/>
  <c r="U35" i="25"/>
  <c r="T35" i="25"/>
  <c r="S35" i="25"/>
  <c r="R35" i="25"/>
  <c r="Q35" i="25"/>
  <c r="P35" i="25"/>
  <c r="O35" i="25"/>
  <c r="N35" i="25"/>
  <c r="M35" i="25"/>
  <c r="L35" i="25"/>
  <c r="W34" i="25"/>
  <c r="V34" i="25"/>
  <c r="U34" i="25"/>
  <c r="T34" i="25"/>
  <c r="S34" i="25"/>
  <c r="R34" i="25"/>
  <c r="Q34" i="25"/>
  <c r="P34" i="25"/>
  <c r="O34" i="25"/>
  <c r="N34" i="25"/>
  <c r="M34" i="25"/>
  <c r="L34" i="25"/>
  <c r="W33" i="25"/>
  <c r="V33" i="25"/>
  <c r="U33" i="25"/>
  <c r="T33" i="25"/>
  <c r="S33" i="25"/>
  <c r="R33" i="25"/>
  <c r="Q33" i="25"/>
  <c r="P33" i="25"/>
  <c r="O33" i="25"/>
  <c r="N33" i="25"/>
  <c r="M33" i="25"/>
  <c r="L33" i="25"/>
  <c r="W32" i="25"/>
  <c r="V32" i="25"/>
  <c r="U32" i="25"/>
  <c r="T32" i="25"/>
  <c r="S32" i="25"/>
  <c r="R32" i="25"/>
  <c r="Q32" i="25"/>
  <c r="P32" i="25"/>
  <c r="O32" i="25"/>
  <c r="N32" i="25"/>
  <c r="M32" i="25"/>
  <c r="L32" i="25"/>
  <c r="W31" i="25"/>
  <c r="V31" i="25"/>
  <c r="U31" i="25"/>
  <c r="T31" i="25"/>
  <c r="S31" i="25"/>
  <c r="R31" i="25"/>
  <c r="Q31" i="25"/>
  <c r="P31" i="25"/>
  <c r="O31" i="25"/>
  <c r="N31" i="25"/>
  <c r="M31" i="25"/>
  <c r="L31" i="25"/>
  <c r="W30" i="25"/>
  <c r="V30" i="25"/>
  <c r="U30" i="25"/>
  <c r="T30" i="25"/>
  <c r="S30" i="25"/>
  <c r="R30" i="25"/>
  <c r="Q30" i="25"/>
  <c r="P30" i="25"/>
  <c r="O30" i="25"/>
  <c r="N30" i="25"/>
  <c r="M30" i="25"/>
  <c r="L30" i="25"/>
  <c r="W29" i="25"/>
  <c r="V29" i="25"/>
  <c r="U29" i="25"/>
  <c r="T29" i="25"/>
  <c r="S29" i="25"/>
  <c r="R29" i="25"/>
  <c r="Q29" i="25"/>
  <c r="P29" i="25"/>
  <c r="O29" i="25"/>
  <c r="N29" i="25"/>
  <c r="M29" i="25"/>
  <c r="L29" i="25"/>
  <c r="W28" i="25"/>
  <c r="V28" i="25"/>
  <c r="U28" i="25"/>
  <c r="T28" i="25"/>
  <c r="S28" i="25"/>
  <c r="R28" i="25"/>
  <c r="Q28" i="25"/>
  <c r="P28" i="25"/>
  <c r="O28" i="25"/>
  <c r="N28" i="25"/>
  <c r="M28" i="25"/>
  <c r="L28" i="25"/>
  <c r="W27" i="25"/>
  <c r="V27" i="25"/>
  <c r="U27" i="25"/>
  <c r="T27" i="25"/>
  <c r="S27" i="25"/>
  <c r="R27" i="25"/>
  <c r="Q27" i="25"/>
  <c r="P27" i="25"/>
  <c r="O27" i="25"/>
  <c r="N27" i="25"/>
  <c r="M27" i="25"/>
  <c r="L27" i="25"/>
  <c r="W26" i="25"/>
  <c r="V26" i="25"/>
  <c r="U26" i="25"/>
  <c r="T26" i="25"/>
  <c r="S26" i="25"/>
  <c r="R26" i="25"/>
  <c r="Q26" i="25"/>
  <c r="P26" i="25"/>
  <c r="O26" i="25"/>
  <c r="N26" i="25"/>
  <c r="M26" i="25"/>
  <c r="L26" i="25"/>
  <c r="W25" i="25"/>
  <c r="V25" i="25"/>
  <c r="U25" i="25"/>
  <c r="T25" i="25"/>
  <c r="S25" i="25"/>
  <c r="R25" i="25"/>
  <c r="Q25" i="25"/>
  <c r="P25" i="25"/>
  <c r="O25" i="25"/>
  <c r="N25" i="25"/>
  <c r="M25" i="25"/>
  <c r="L25" i="25"/>
  <c r="W24" i="25"/>
  <c r="V24" i="25"/>
  <c r="U24" i="25"/>
  <c r="T24" i="25"/>
  <c r="S24" i="25"/>
  <c r="R24" i="25"/>
  <c r="Q24" i="25"/>
  <c r="P24" i="25"/>
  <c r="O24" i="25"/>
  <c r="N24" i="25"/>
  <c r="M24" i="25"/>
  <c r="L24" i="25"/>
  <c r="W23" i="25"/>
  <c r="V23" i="25"/>
  <c r="U23" i="25"/>
  <c r="T23" i="25"/>
  <c r="S23" i="25"/>
  <c r="R23" i="25"/>
  <c r="Q23" i="25"/>
  <c r="P23" i="25"/>
  <c r="O23" i="25"/>
  <c r="N23" i="25"/>
  <c r="M23" i="25"/>
  <c r="L23" i="25"/>
  <c r="W22" i="25"/>
  <c r="V22" i="25"/>
  <c r="U22" i="25"/>
  <c r="T22" i="25"/>
  <c r="S22" i="25"/>
  <c r="R22" i="25"/>
  <c r="Q22" i="25"/>
  <c r="P22" i="25"/>
  <c r="O22" i="25"/>
  <c r="N22" i="25"/>
  <c r="M22" i="25"/>
  <c r="L22" i="25"/>
  <c r="W21" i="25"/>
  <c r="V21" i="25"/>
  <c r="U21" i="25"/>
  <c r="T21" i="25"/>
  <c r="S21" i="25"/>
  <c r="R21" i="25"/>
  <c r="Q21" i="25"/>
  <c r="P21" i="25"/>
  <c r="O21" i="25"/>
  <c r="N21" i="25"/>
  <c r="M21" i="25"/>
  <c r="L21" i="25"/>
  <c r="W20" i="25"/>
  <c r="V20" i="25"/>
  <c r="U20" i="25"/>
  <c r="T20" i="25"/>
  <c r="S20" i="25"/>
  <c r="R20" i="25"/>
  <c r="Q20" i="25"/>
  <c r="P20" i="25"/>
  <c r="O20" i="25"/>
  <c r="N20" i="25"/>
  <c r="M20" i="25"/>
  <c r="L20" i="25"/>
  <c r="J20" i="26" l="1"/>
  <c r="F6" i="26" s="1"/>
  <c r="F8" i="26"/>
  <c r="E5" i="26" l="1"/>
  <c r="E4" i="26" s="1"/>
</calcChain>
</file>

<file path=xl/sharedStrings.xml><?xml version="1.0" encoding="utf-8"?>
<sst xmlns="http://schemas.openxmlformats.org/spreadsheetml/2006/main" count="520" uniqueCount="249">
  <si>
    <t>ひろがる京の木整備事業（住宅タイプ）事業（変更）申込書</t>
  </si>
  <si>
    <t>京都府知事　　　　　　　様</t>
  </si>
  <si>
    <t>記</t>
  </si>
  <si>
    <t>１  工事の区分    新築　　・　　増改築等</t>
  </si>
  <si>
    <t>２　交付対象建築物に関する事項</t>
  </si>
  <si>
    <t>建築物の所在地</t>
  </si>
  <si>
    <t>（予定）工期</t>
  </si>
  <si>
    <t>ウッドマイレージCO₂京都の木認証書が発行された木材使用予定量</t>
  </si>
  <si>
    <t>京都の木証明書が発行された木材使用予定量</t>
  </si>
  <si>
    <t>　　　　　　　　　　　　　　　　　　　　　　㎥</t>
  </si>
  <si>
    <t>３　建築物の取得予定者等</t>
  </si>
  <si>
    <t xml:space="preserve">                      </t>
  </si>
  <si>
    <t>４　建築確認申請等</t>
  </si>
  <si>
    <t>５　交付申請予定等</t>
  </si>
  <si>
    <t>交付申請予定時期</t>
  </si>
  <si>
    <t>６　他の補助金等に関する確認</t>
  </si>
  <si>
    <t>本補助金以外の府内産木材等の使用に係る補助金等の受給の有無</t>
  </si>
  <si>
    <t xml:space="preserve">    有　・　無</t>
  </si>
  <si>
    <t>７　添付書類</t>
  </si>
  <si>
    <t>　京都府知事　　　　　　　　　様</t>
  </si>
  <si>
    <t>　　　　　　　　　</t>
  </si>
  <si>
    <t>辞退理由</t>
  </si>
  <si>
    <t>　　　　　　　　</t>
  </si>
  <si>
    <t>名　称</t>
  </si>
  <si>
    <t>ひろがる京の木整備事業（住宅タイプ）補助金交付申請書</t>
  </si>
  <si>
    <t>　ひろがる京の木整備事業（住宅タイプ）実施要領第８の規定により、下記のとおり補助金の交付を申請します。</t>
  </si>
  <si>
    <t>２　事業の内容</t>
  </si>
  <si>
    <t>　　「ひろがる京の木整備事業（住宅タイプ）実施報告書」のとおり</t>
  </si>
  <si>
    <t>３　検査済証</t>
  </si>
  <si>
    <t>４　振込先</t>
  </si>
  <si>
    <t>補助金の振込先</t>
  </si>
  <si>
    <t>５　添付書類</t>
  </si>
  <si>
    <t>府内産木材等使用確認書　　　　　　　　　　　　　　</t>
  </si>
  <si>
    <t>（緑の工務店名をご記入ください）</t>
  </si>
  <si>
    <t xml:space="preserve">                                      引受者（施主）</t>
  </si>
  <si>
    <t>　下記内容のとおり、府内産木材等を使用していることについて、説明を受けました。</t>
  </si>
  <si>
    <t>１　建築物の所在地</t>
  </si>
  <si>
    <t>２　建築物引渡（予定日）</t>
  </si>
  <si>
    <t>※北山丸太製品又は京銘竹製品を使用した場合は、その旨を備考欄に記入すること。</t>
  </si>
  <si>
    <t>誓　約　書</t>
  </si>
  <si>
    <t>　　　　　　　　　　　　　　　　　　　　　　　　　</t>
  </si>
  <si>
    <t>年　　月　　日</t>
    <phoneticPr fontId="29"/>
  </si>
  <si>
    <t>　ひろがる京の木整備事業（住宅タイプ）実施要領第６（第７）の規定により、事業（変更）
申込書を提出します。</t>
    <phoneticPr fontId="29"/>
  </si>
  <si>
    <t>～</t>
    <phoneticPr fontId="29"/>
  </si>
  <si>
    <t>氏名</t>
    <rPh sb="0" eb="2">
      <t>シメイ</t>
    </rPh>
    <phoneticPr fontId="29"/>
  </si>
  <si>
    <t>現住所</t>
    <rPh sb="0" eb="3">
      <t>ゲンジュウショ</t>
    </rPh>
    <phoneticPr fontId="29"/>
  </si>
  <si>
    <t>（上限額：１㎥あたり90,000円）</t>
    <phoneticPr fontId="29"/>
  </si>
  <si>
    <t>（上限額：１㎥あたり60,000円）</t>
    <phoneticPr fontId="29"/>
  </si>
  <si>
    <t>（上限額：40,000円）</t>
    <rPh sb="1" eb="2">
      <t>ジョウ</t>
    </rPh>
    <phoneticPr fontId="29"/>
  </si>
  <si>
    <t>計</t>
    <rPh sb="0" eb="1">
      <t>ケイ</t>
    </rPh>
    <phoneticPr fontId="29"/>
  </si>
  <si>
    <t>）</t>
    <phoneticPr fontId="29"/>
  </si>
  <si>
    <t xml:space="preserve">交付申請予定額  </t>
    <rPh sb="0" eb="2">
      <t>コウフ</t>
    </rPh>
    <rPh sb="2" eb="4">
      <t>シンセイ</t>
    </rPh>
    <rPh sb="4" eb="7">
      <t>ヨテイガク</t>
    </rPh>
    <phoneticPr fontId="29"/>
  </si>
  <si>
    <t>　　所在地〒　　　　　　</t>
    <phoneticPr fontId="29"/>
  </si>
  <si>
    <t>　　名称</t>
    <phoneticPr fontId="29"/>
  </si>
  <si>
    <t>　　　　（緑の工務店登録番号</t>
    <phoneticPr fontId="29"/>
  </si>
  <si>
    <t>　　代表者氏名</t>
    <phoneticPr fontId="29"/>
  </si>
  <si>
    <t>　　連絡先（電話）</t>
    <phoneticPr fontId="29"/>
  </si>
  <si>
    <t xml:space="preserve">（有の場合）事業名：                            </t>
    <phoneticPr fontId="29"/>
  </si>
  <si>
    <t>ひろがる京の木整備事業（住宅タイプ）辞退届</t>
    <phoneticPr fontId="29"/>
  </si>
  <si>
    <t>記</t>
    <rPh sb="0" eb="1">
      <t>キ</t>
    </rPh>
    <phoneticPr fontId="29"/>
  </si>
  <si>
    <t>　　年　　　月　　　日</t>
    <phoneticPr fontId="29"/>
  </si>
  <si>
    <t>年　月　日</t>
    <phoneticPr fontId="29"/>
  </si>
  <si>
    <t xml:space="preserve">代表者氏名                              </t>
    <phoneticPr fontId="29"/>
  </si>
  <si>
    <t xml:space="preserve">連絡先（電話）　 </t>
    <phoneticPr fontId="29"/>
  </si>
  <si>
    <t>１　補助金交付申請額　　　　</t>
    <phoneticPr fontId="29"/>
  </si>
  <si>
    <t>金</t>
    <rPh sb="0" eb="1">
      <t>キン</t>
    </rPh>
    <phoneticPr fontId="29"/>
  </si>
  <si>
    <t>円</t>
    <rPh sb="0" eb="1">
      <t>エン</t>
    </rPh>
    <phoneticPr fontId="29"/>
  </si>
  <si>
    <t>建築基準法第７条第５号の規定に
よる検査済証</t>
    <phoneticPr fontId="29"/>
  </si>
  <si>
    <t>支店</t>
    <rPh sb="0" eb="2">
      <t>シテン</t>
    </rPh>
    <phoneticPr fontId="29"/>
  </si>
  <si>
    <t>銀行</t>
    <rPh sb="0" eb="2">
      <t>ギンコウ</t>
    </rPh>
    <phoneticPr fontId="29"/>
  </si>
  <si>
    <t>①金融機関名　　　　　　　　</t>
    <phoneticPr fontId="29"/>
  </si>
  <si>
    <t>　銀行支店</t>
    <rPh sb="1" eb="3">
      <t>ギンコウ</t>
    </rPh>
    <rPh sb="3" eb="5">
      <t>シテン</t>
    </rPh>
    <phoneticPr fontId="29"/>
  </si>
  <si>
    <t>②預金種目</t>
    <phoneticPr fontId="29"/>
  </si>
  <si>
    <t>③口座番号</t>
    <phoneticPr fontId="29"/>
  </si>
  <si>
    <t>年　　月　　日　</t>
    <phoneticPr fontId="29"/>
  </si>
  <si>
    <t>ひろがる京の木整備事業（住宅タイプ）事業実施報告書　　</t>
    <phoneticPr fontId="29"/>
  </si>
  <si>
    <t>ウッドマイレージCO₂京都の木認証書を受けた木材使用量</t>
    <rPh sb="19" eb="20">
      <t>ウ</t>
    </rPh>
    <phoneticPr fontId="29"/>
  </si>
  <si>
    <t>京都の木証明書を受けた木材使用量</t>
    <rPh sb="8" eb="9">
      <t>ウ</t>
    </rPh>
    <phoneticPr fontId="29"/>
  </si>
  <si>
    <t>３　建築物の取得者等</t>
    <phoneticPr fontId="29"/>
  </si>
  <si>
    <t xml:space="preserve">                                      </t>
    <phoneticPr fontId="29"/>
  </si>
  <si>
    <t>住　所</t>
    <phoneticPr fontId="29"/>
  </si>
  <si>
    <t xml:space="preserve">        　　                </t>
    <phoneticPr fontId="29"/>
  </si>
  <si>
    <t>氏　名　　　　　　　　　　　　　　　</t>
    <rPh sb="0" eb="1">
      <t>シ</t>
    </rPh>
    <rPh sb="2" eb="3">
      <t>ナ</t>
    </rPh>
    <phoneticPr fontId="29"/>
  </si>
  <si>
    <t>㎥</t>
    <phoneticPr fontId="29"/>
  </si>
  <si>
    <t>　　　　　　　　　　　　　　　　　　　　　　　　　　　　　　　　　　</t>
    <phoneticPr fontId="29"/>
  </si>
  <si>
    <t>申請者　住所　</t>
    <phoneticPr fontId="29"/>
  </si>
  <si>
    <t>　　　　　　　　　　　　　　　　　　　　　　</t>
    <phoneticPr fontId="29"/>
  </si>
  <si>
    <t>商号又は名称</t>
    <phoneticPr fontId="29"/>
  </si>
  <si>
    <t>代表者氏名</t>
    <phoneticPr fontId="29"/>
  </si>
  <si>
    <t xml:space="preserve">　　　　　　　　　　　　　　　　　　　　　　　　　 　　　　　　　　 </t>
    <phoneticPr fontId="29"/>
  </si>
  <si>
    <t>印</t>
    <phoneticPr fontId="29"/>
  </si>
  <si>
    <t>年　　月　　日　　</t>
    <rPh sb="0" eb="1">
      <t>ネン</t>
    </rPh>
    <rPh sb="3" eb="4">
      <t>ガツ</t>
    </rPh>
    <rPh sb="6" eb="7">
      <t>ヒ</t>
    </rPh>
    <phoneticPr fontId="29"/>
  </si>
  <si>
    <t>円　　×　0.15　＝</t>
    <rPh sb="0" eb="1">
      <t>エン</t>
    </rPh>
    <phoneticPr fontId="29"/>
  </si>
  <si>
    <t>円　　×　0.1　＝</t>
    <rPh sb="0" eb="1">
      <t>エン</t>
    </rPh>
    <phoneticPr fontId="29"/>
  </si>
  <si>
    <t>（取扱事業体認定番号：　　　　　　　　　　</t>
    <phoneticPr fontId="29"/>
  </si>
  <si>
    <t>)</t>
    <phoneticPr fontId="29"/>
  </si>
  <si>
    <t>（認証機関登録事業体番号：　　　　　　　　　　</t>
    <phoneticPr fontId="29"/>
  </si>
  <si>
    <t>・　無</t>
    <rPh sb="2" eb="3">
      <t>ナ</t>
    </rPh>
    <phoneticPr fontId="29"/>
  </si>
  <si>
    <t>円　　×　0.5　＝</t>
    <rPh sb="0" eb="1">
      <t>エン</t>
    </rPh>
    <phoneticPr fontId="29"/>
  </si>
  <si>
    <t>(千円未満切捨)</t>
    <phoneticPr fontId="29"/>
  </si>
  <si>
    <t>）</t>
    <phoneticPr fontId="29"/>
  </si>
  <si>
    <t>）・無</t>
    <rPh sb="2" eb="3">
      <t>ナ</t>
    </rPh>
    <phoneticPr fontId="29"/>
  </si>
  <si>
    <t>普通</t>
    <phoneticPr fontId="29"/>
  </si>
  <si>
    <t>当座</t>
    <phoneticPr fontId="29"/>
  </si>
  <si>
    <t>④口座名義人
　(ｶﾅ書き)</t>
    <phoneticPr fontId="29"/>
  </si>
  <si>
    <t>所在地〒</t>
    <phoneticPr fontId="29"/>
  </si>
  <si>
    <t>（緑の工務店登録番号　 　　</t>
    <phoneticPr fontId="29"/>
  </si>
  <si>
    <r>
      <t xml:space="preserve">建築物取得予定者
又は建築物所有者
</t>
    </r>
    <r>
      <rPr>
        <sz val="6"/>
        <color rgb="FF000000"/>
        <rFont val="ＭＳ 明朝"/>
        <family val="1"/>
        <charset val="128"/>
      </rPr>
      <t>（建売住宅の場合は不要）</t>
    </r>
    <phoneticPr fontId="29"/>
  </si>
  <si>
    <r>
      <t>５　ウッドマイレージCO</t>
    </r>
    <r>
      <rPr>
        <vertAlign val="subscript"/>
        <sz val="10.5"/>
        <color rgb="FF000000"/>
        <rFont val="ＭＳ 明朝"/>
        <family val="1"/>
        <charset val="128"/>
      </rPr>
      <t>２</t>
    </r>
    <phoneticPr fontId="29"/>
  </si>
  <si>
    <r>
      <t>６　備考</t>
    </r>
    <r>
      <rPr>
        <vertAlign val="subscript"/>
        <sz val="10.5"/>
        <color rgb="FF000000"/>
        <rFont val="ＭＳ 明朝"/>
        <family val="1"/>
        <charset val="128"/>
      </rPr>
      <t>※</t>
    </r>
    <phoneticPr fontId="29"/>
  </si>
  <si>
    <t>様</t>
    <rPh sb="0" eb="1">
      <t>サマ</t>
    </rPh>
    <phoneticPr fontId="29"/>
  </si>
  <si>
    <t>３　ウッドマイレージCO₂京都の
　木認証を受けた木材の使用量</t>
    <phoneticPr fontId="29"/>
  </si>
  <si>
    <t>４　京都の木証明を受けた木材の
　使用量</t>
    <phoneticPr fontId="29"/>
  </si>
  <si>
    <t>京都府知事　　</t>
    <phoneticPr fontId="29"/>
  </si>
  <si>
    <t>１　京の木流通モデル構築支援事業によるSCグループ承認日等</t>
    <rPh sb="2" eb="3">
      <t>キョウ</t>
    </rPh>
    <rPh sb="4" eb="5">
      <t>キ</t>
    </rPh>
    <rPh sb="5" eb="7">
      <t>リュウツウ</t>
    </rPh>
    <rPh sb="10" eb="12">
      <t>コウチク</t>
    </rPh>
    <rPh sb="12" eb="14">
      <t>シエン</t>
    </rPh>
    <rPh sb="14" eb="16">
      <t>ジギョウ</t>
    </rPh>
    <rPh sb="25" eb="27">
      <t>ショウニン</t>
    </rPh>
    <rPh sb="27" eb="28">
      <t>ビ</t>
    </rPh>
    <rPh sb="28" eb="29">
      <t>トウ</t>
    </rPh>
    <phoneticPr fontId="32"/>
  </si>
  <si>
    <t>承 認 日</t>
    <rPh sb="0" eb="1">
      <t>ショウ</t>
    </rPh>
    <rPh sb="2" eb="3">
      <t>ニン</t>
    </rPh>
    <rPh sb="4" eb="5">
      <t>ビ</t>
    </rPh>
    <phoneticPr fontId="32"/>
  </si>
  <si>
    <t>(</t>
    <phoneticPr fontId="32"/>
  </si>
  <si>
    <t>)</t>
    <phoneticPr fontId="32"/>
  </si>
  <si>
    <t>SCグループ名</t>
    <rPh sb="6" eb="7">
      <t>メイ</t>
    </rPh>
    <phoneticPr fontId="32"/>
  </si>
  <si>
    <t>SCグループ承認番号</t>
    <rPh sb="6" eb="8">
      <t>ショウニン</t>
    </rPh>
    <rPh sb="8" eb="10">
      <t>バンゴウ</t>
    </rPh>
    <phoneticPr fontId="32"/>
  </si>
  <si>
    <t>有効期間の末日</t>
    <rPh sb="0" eb="2">
      <t>ユウコウ</t>
    </rPh>
    <rPh sb="2" eb="4">
      <t>キカン</t>
    </rPh>
    <rPh sb="5" eb="7">
      <t>マツジツ</t>
    </rPh>
    <phoneticPr fontId="32"/>
  </si>
  <si>
    <t>２　京の木流通モデル構築支援事業による事業実施計画承認日等</t>
    <rPh sb="2" eb="3">
      <t>キョウ</t>
    </rPh>
    <rPh sb="4" eb="5">
      <t>キ</t>
    </rPh>
    <rPh sb="5" eb="7">
      <t>リュウツウ</t>
    </rPh>
    <rPh sb="10" eb="12">
      <t>コウチク</t>
    </rPh>
    <rPh sb="12" eb="14">
      <t>シエン</t>
    </rPh>
    <rPh sb="14" eb="16">
      <t>ジギョウ</t>
    </rPh>
    <rPh sb="19" eb="21">
      <t>ジギョウ</t>
    </rPh>
    <rPh sb="21" eb="23">
      <t>ジッシ</t>
    </rPh>
    <rPh sb="23" eb="25">
      <t>ケイカク</t>
    </rPh>
    <rPh sb="25" eb="27">
      <t>ショウニン</t>
    </rPh>
    <rPh sb="27" eb="28">
      <t>ビ</t>
    </rPh>
    <rPh sb="28" eb="29">
      <t>トウ</t>
    </rPh>
    <phoneticPr fontId="32"/>
  </si>
  <si>
    <t>承認番号</t>
    <rPh sb="0" eb="2">
      <t>ショウニン</t>
    </rPh>
    <rPh sb="2" eb="4">
      <t>バンゴウ</t>
    </rPh>
    <phoneticPr fontId="32"/>
  </si>
  <si>
    <t>３　SCグループによる建築物用木材の調達計画</t>
    <rPh sb="11" eb="13">
      <t>ケンチク</t>
    </rPh>
    <rPh sb="13" eb="14">
      <t>ブツ</t>
    </rPh>
    <rPh sb="14" eb="15">
      <t>ヨウ</t>
    </rPh>
    <rPh sb="15" eb="17">
      <t>モクザイ</t>
    </rPh>
    <rPh sb="18" eb="20">
      <t>チョウタツ</t>
    </rPh>
    <rPh sb="20" eb="22">
      <t>ケイカク</t>
    </rPh>
    <phoneticPr fontId="32"/>
  </si>
  <si>
    <t>①木材生産</t>
    <rPh sb="1" eb="3">
      <t>モクザイ</t>
    </rPh>
    <rPh sb="3" eb="5">
      <t>セイサン</t>
    </rPh>
    <phoneticPr fontId="32"/>
  </si>
  <si>
    <t>上記SCグループ構成員のうち</t>
    <rPh sb="0" eb="2">
      <t>ジョウキ</t>
    </rPh>
    <rPh sb="8" eb="11">
      <t>コウセイイン</t>
    </rPh>
    <phoneticPr fontId="32"/>
  </si>
  <si>
    <t>林業事業体等の名称</t>
    <rPh sb="0" eb="2">
      <t>リンギョウ</t>
    </rPh>
    <rPh sb="2" eb="5">
      <t>ジギョウタイ</t>
    </rPh>
    <rPh sb="5" eb="6">
      <t>トウ</t>
    </rPh>
    <rPh sb="7" eb="9">
      <t>メイショウ</t>
    </rPh>
    <phoneticPr fontId="32"/>
  </si>
  <si>
    <t>②木材加工</t>
    <rPh sb="1" eb="3">
      <t>モクザイ</t>
    </rPh>
    <rPh sb="3" eb="5">
      <t>カコウ</t>
    </rPh>
    <phoneticPr fontId="32"/>
  </si>
  <si>
    <t>木材加工業者の名称</t>
    <rPh sb="0" eb="2">
      <t>モクザイ</t>
    </rPh>
    <rPh sb="2" eb="4">
      <t>カコウ</t>
    </rPh>
    <rPh sb="4" eb="6">
      <t>ギョウシャ</t>
    </rPh>
    <rPh sb="7" eb="9">
      <t>メイショウ</t>
    </rPh>
    <phoneticPr fontId="32"/>
  </si>
  <si>
    <t>③施工</t>
    <rPh sb="1" eb="3">
      <t>セコウ</t>
    </rPh>
    <phoneticPr fontId="32"/>
  </si>
  <si>
    <t>緑の工務店等の名称</t>
    <rPh sb="0" eb="1">
      <t>ミドリ</t>
    </rPh>
    <rPh sb="2" eb="5">
      <t>コウムテン</t>
    </rPh>
    <rPh sb="5" eb="6">
      <t>トウ</t>
    </rPh>
    <rPh sb="7" eb="9">
      <t>メイショウ</t>
    </rPh>
    <phoneticPr fontId="32"/>
  </si>
  <si>
    <t>SCグループから調達する府内産木材のうち、補助対象建築物に使用予定の材積</t>
    <rPh sb="8" eb="10">
      <t>チョウタツ</t>
    </rPh>
    <rPh sb="12" eb="14">
      <t>フナイ</t>
    </rPh>
    <rPh sb="14" eb="15">
      <t>サン</t>
    </rPh>
    <rPh sb="15" eb="17">
      <t>モクザイ</t>
    </rPh>
    <rPh sb="21" eb="23">
      <t>ホジョ</t>
    </rPh>
    <rPh sb="23" eb="25">
      <t>タイショウ</t>
    </rPh>
    <rPh sb="25" eb="28">
      <t>ケンチクブツ</t>
    </rPh>
    <rPh sb="29" eb="31">
      <t>シヨウ</t>
    </rPh>
    <rPh sb="31" eb="33">
      <t>ヨテイ</t>
    </rPh>
    <rPh sb="34" eb="36">
      <t>ザイセキ</t>
    </rPh>
    <phoneticPr fontId="32"/>
  </si>
  <si>
    <t>㎥</t>
    <phoneticPr fontId="32"/>
  </si>
  <si>
    <t>※製材品の材積</t>
    <phoneticPr fontId="32"/>
  </si>
  <si>
    <t>１　京の木流通モデル構築支援事業によるSCグループ承認日・承認番号</t>
    <rPh sb="2" eb="3">
      <t>キョウ</t>
    </rPh>
    <rPh sb="4" eb="5">
      <t>キ</t>
    </rPh>
    <rPh sb="5" eb="7">
      <t>リュウツウ</t>
    </rPh>
    <rPh sb="10" eb="12">
      <t>コウチク</t>
    </rPh>
    <rPh sb="12" eb="14">
      <t>シエン</t>
    </rPh>
    <rPh sb="14" eb="16">
      <t>ジギョウ</t>
    </rPh>
    <rPh sb="25" eb="27">
      <t>ショウニン</t>
    </rPh>
    <rPh sb="27" eb="28">
      <t>ビ</t>
    </rPh>
    <rPh sb="29" eb="31">
      <t>ショウニン</t>
    </rPh>
    <rPh sb="31" eb="33">
      <t>バンゴウ</t>
    </rPh>
    <phoneticPr fontId="32"/>
  </si>
  <si>
    <t>３　SCグループによる建築物用木材の調達実績</t>
    <rPh sb="11" eb="13">
      <t>ケンチク</t>
    </rPh>
    <rPh sb="13" eb="14">
      <t>ブツ</t>
    </rPh>
    <rPh sb="14" eb="15">
      <t>ヨウ</t>
    </rPh>
    <rPh sb="15" eb="17">
      <t>モクザイ</t>
    </rPh>
    <rPh sb="18" eb="20">
      <t>チョウタツ</t>
    </rPh>
    <rPh sb="20" eb="22">
      <t>ジッセキ</t>
    </rPh>
    <phoneticPr fontId="32"/>
  </si>
  <si>
    <t>当該建築物用に調達した材積</t>
    <rPh sb="0" eb="2">
      <t>トウガイ</t>
    </rPh>
    <rPh sb="2" eb="5">
      <t>ケンチクブツ</t>
    </rPh>
    <rPh sb="5" eb="6">
      <t>ヨウ</t>
    </rPh>
    <rPh sb="7" eb="9">
      <t>チョウタツ</t>
    </rPh>
    <rPh sb="11" eb="13">
      <t>ザイセキ</t>
    </rPh>
    <phoneticPr fontId="32"/>
  </si>
  <si>
    <t>（</t>
    <phoneticPr fontId="32"/>
  </si>
  <si>
    <t>当該建物用に加工した材積</t>
    <rPh sb="0" eb="2">
      <t>トウガイ</t>
    </rPh>
    <rPh sb="2" eb="4">
      <t>タテモノ</t>
    </rPh>
    <rPh sb="4" eb="5">
      <t>ヨウ</t>
    </rPh>
    <rPh sb="6" eb="8">
      <t>カコウ</t>
    </rPh>
    <rPh sb="10" eb="12">
      <t>ザイセキ</t>
    </rPh>
    <phoneticPr fontId="32"/>
  </si>
  <si>
    <t>㎥）※原木の材積</t>
    <phoneticPr fontId="29"/>
  </si>
  <si>
    <t>㎥）※製材品の材積</t>
    <phoneticPr fontId="29"/>
  </si>
  <si>
    <t>京都府知事　　　　　　　</t>
    <phoneticPr fontId="29"/>
  </si>
  <si>
    <t>京都府知事</t>
    <phoneticPr fontId="29"/>
  </si>
  <si>
    <t>ジョイント計画
府内産木材の納材業者</t>
    <rPh sb="5" eb="7">
      <t>ケイカク</t>
    </rPh>
    <phoneticPr fontId="29"/>
  </si>
  <si>
    <t>□</t>
    <phoneticPr fontId="29"/>
  </si>
  <si>
    <t>有　　</t>
    <rPh sb="0" eb="1">
      <t>ア</t>
    </rPh>
    <phoneticPr fontId="29"/>
  </si>
  <si>
    <t>相談窓口：</t>
    <phoneticPr fontId="29"/>
  </si>
  <si>
    <t>補助額の加算がない場合</t>
    <rPh sb="0" eb="3">
      <t>ホジョガク</t>
    </rPh>
    <rPh sb="4" eb="6">
      <t>カサン</t>
    </rPh>
    <rPh sb="9" eb="11">
      <t>バアイ</t>
    </rPh>
    <phoneticPr fontId="29"/>
  </si>
  <si>
    <r>
      <t>　②</t>
    </r>
    <r>
      <rPr>
        <sz val="7"/>
        <color rgb="FF000000"/>
        <rFont val="ＭＳ 明朝"/>
        <family val="1"/>
        <charset val="128"/>
      </rPr>
      <t xml:space="preserve">  </t>
    </r>
    <r>
      <rPr>
        <sz val="10.5"/>
        <color rgb="FF000000"/>
        <rFont val="ＭＳ 明朝"/>
        <family val="1"/>
        <charset val="128"/>
      </rPr>
      <t>京都の木証明書が発行された木材</t>
    </r>
    <phoneticPr fontId="29"/>
  </si>
  <si>
    <r>
      <t>　③</t>
    </r>
    <r>
      <rPr>
        <sz val="7"/>
        <color rgb="FF000000"/>
        <rFont val="ＭＳ 明朝"/>
        <family val="1"/>
        <charset val="128"/>
      </rPr>
      <t xml:space="preserve">  </t>
    </r>
    <r>
      <rPr>
        <sz val="10.5"/>
        <color rgb="FF000000"/>
        <rFont val="ＭＳ 明朝"/>
        <family val="1"/>
        <charset val="128"/>
      </rPr>
      <t>北山丸太製品・京銘竹製品</t>
    </r>
    <phoneticPr fontId="29"/>
  </si>
  <si>
    <t>補助額の加算がある場合</t>
    <phoneticPr fontId="29"/>
  </si>
  <si>
    <r>
      <t>　　　　　　　　</t>
    </r>
    <r>
      <rPr>
        <sz val="8"/>
        <rFont val="ＭＳ 明朝"/>
        <family val="1"/>
        <charset val="128"/>
      </rPr>
      <t>（緑の工務店登録番号</t>
    </r>
    <phoneticPr fontId="29"/>
  </si>
  <si>
    <t>建築基準法第６条第１項の規定による
確認済証</t>
    <phoneticPr fontId="29"/>
  </si>
  <si>
    <t>建築基準法第15条第１項の規定による
建築工事届</t>
    <phoneticPr fontId="29"/>
  </si>
  <si>
    <t>付けで提出の事業申込書に係る申請については、下記の理由に</t>
    <rPh sb="25" eb="27">
      <t>リユウ</t>
    </rPh>
    <phoneticPr fontId="29"/>
  </si>
  <si>
    <t>有(申請窓口：　　　　　　</t>
    <phoneticPr fontId="29"/>
  </si>
  <si>
    <t>　　　　　※口座名義人は申請者と同一であること</t>
    <phoneticPr fontId="29"/>
  </si>
  <si>
    <t>㎥</t>
    <phoneticPr fontId="29"/>
  </si>
  <si>
    <t>２　交付対象建築物に関する事項</t>
    <phoneticPr fontId="29"/>
  </si>
  <si>
    <t>１  工事の区分    新築　　・　　増改築等</t>
    <phoneticPr fontId="29"/>
  </si>
  <si>
    <t>　ひろがる京の木整備事業（住宅タイプ）実施要領第９の規定により、事業実施報告書
を提出します。</t>
    <phoneticPr fontId="29"/>
  </si>
  <si>
    <t>２　京の木流通モデル構築支援事業による事業実施計画承認日等</t>
    <rPh sb="2" eb="3">
      <t>キョウ</t>
    </rPh>
    <rPh sb="4" eb="5">
      <t>キ</t>
    </rPh>
    <rPh sb="5" eb="7">
      <t>リュウツウ</t>
    </rPh>
    <rPh sb="10" eb="12">
      <t>コウチク</t>
    </rPh>
    <rPh sb="12" eb="14">
      <t>シエン</t>
    </rPh>
    <rPh sb="14" eb="16">
      <t>ジギョウ</t>
    </rPh>
    <rPh sb="19" eb="21">
      <t>ジギョウ</t>
    </rPh>
    <rPh sb="21" eb="23">
      <t>ジッシ</t>
    </rPh>
    <rPh sb="23" eb="25">
      <t>ケイカク</t>
    </rPh>
    <rPh sb="25" eb="27">
      <t>ショウニン</t>
    </rPh>
    <rPh sb="27" eb="28">
      <t>ヒ</t>
    </rPh>
    <rPh sb="28" eb="29">
      <t>ナド</t>
    </rPh>
    <phoneticPr fontId="32"/>
  </si>
  <si>
    <t>第２号様式（第７関係）</t>
    <rPh sb="0" eb="1">
      <t>ダイ</t>
    </rPh>
    <phoneticPr fontId="29"/>
  </si>
  <si>
    <t>第３号様式（第８関係）</t>
    <rPh sb="0" eb="1">
      <t>ダイ</t>
    </rPh>
    <phoneticPr fontId="29"/>
  </si>
  <si>
    <t>第４号様式（第８関係）</t>
    <phoneticPr fontId="29"/>
  </si>
  <si>
    <t>第５号様式（第８関係）</t>
    <phoneticPr fontId="29"/>
  </si>
  <si>
    <t>第６号様式（第８関係）</t>
    <rPh sb="0" eb="1">
      <t>ダイ</t>
    </rPh>
    <phoneticPr fontId="29"/>
  </si>
  <si>
    <t>ジョイント実績報告
府内産木材の納材業者</t>
    <rPh sb="5" eb="7">
      <t>ジッセキ</t>
    </rPh>
    <rPh sb="7" eb="9">
      <t>ホウコク</t>
    </rPh>
    <phoneticPr fontId="29"/>
  </si>
  <si>
    <t>工　　　　　期</t>
    <phoneticPr fontId="29"/>
  </si>
  <si>
    <t>SC(サプライチェーン)グループ調達計画書</t>
    <rPh sb="16" eb="18">
      <t>チョウタツ</t>
    </rPh>
    <rPh sb="18" eb="20">
      <t>ケイカク</t>
    </rPh>
    <rPh sb="20" eb="21">
      <t>ショ</t>
    </rPh>
    <phoneticPr fontId="32"/>
  </si>
  <si>
    <t>（詳細は別添補助額計算書）</t>
    <rPh sb="6" eb="9">
      <t>ホジョガク</t>
    </rPh>
    <phoneticPr fontId="29"/>
  </si>
  <si>
    <t>別記第１号様式（第６、第７関係）</t>
    <rPh sb="11" eb="12">
      <t>ダイ</t>
    </rPh>
    <phoneticPr fontId="29"/>
  </si>
  <si>
    <t>材積：</t>
    <rPh sb="0" eb="2">
      <t>ザイセキ</t>
    </rPh>
    <phoneticPr fontId="32"/>
  </si>
  <si>
    <t>小計</t>
    <rPh sb="0" eb="2">
      <t>ショウケイ</t>
    </rPh>
    <phoneticPr fontId="32"/>
  </si>
  <si>
    <t>ｳｯﾄﾞﾏｲﾚｰｼﾞCO2京都の木認証木材の補助額：</t>
    <rPh sb="22" eb="24">
      <t>ホジョ</t>
    </rPh>
    <rPh sb="24" eb="25">
      <t>ガク</t>
    </rPh>
    <phoneticPr fontId="32"/>
  </si>
  <si>
    <t>（上限金額：90,000/㎥）</t>
    <rPh sb="1" eb="3">
      <t>ジョウゲン</t>
    </rPh>
    <rPh sb="3" eb="5">
      <t>キンガク</t>
    </rPh>
    <phoneticPr fontId="32"/>
  </si>
  <si>
    <t>京都の木証明木材の補助額：</t>
    <rPh sb="0" eb="2">
      <t>キョウト</t>
    </rPh>
    <rPh sb="3" eb="4">
      <t>キ</t>
    </rPh>
    <rPh sb="4" eb="6">
      <t>ショウメイ</t>
    </rPh>
    <rPh sb="6" eb="8">
      <t>モクザイ</t>
    </rPh>
    <rPh sb="9" eb="12">
      <t>ホジョガク</t>
    </rPh>
    <phoneticPr fontId="32"/>
  </si>
  <si>
    <t>（上限金額：60,000/㎥）</t>
    <rPh sb="1" eb="3">
      <t>ジョウゲン</t>
    </rPh>
    <rPh sb="3" eb="5">
      <t>キンガク</t>
    </rPh>
    <phoneticPr fontId="32"/>
  </si>
  <si>
    <t>うち加算（計画承認SCグループ内での調達に係る補助額）：</t>
    <phoneticPr fontId="32"/>
  </si>
  <si>
    <t>うち加算　　　　　　　　　（横架材利用に係る補助額）：</t>
    <rPh sb="14" eb="17">
      <t>オウカザイ</t>
    </rPh>
    <phoneticPr fontId="32"/>
  </si>
  <si>
    <t>有</t>
  </si>
  <si>
    <t>補助対象木材
部材名等</t>
    <rPh sb="0" eb="2">
      <t>ホジョ</t>
    </rPh>
    <rPh sb="2" eb="4">
      <t>タイショウ</t>
    </rPh>
    <rPh sb="4" eb="6">
      <t>モクザイ</t>
    </rPh>
    <rPh sb="7" eb="9">
      <t>ブザイ</t>
    </rPh>
    <rPh sb="9" eb="10">
      <t>メイ</t>
    </rPh>
    <rPh sb="10" eb="11">
      <t>トウ</t>
    </rPh>
    <phoneticPr fontId="32"/>
  </si>
  <si>
    <t>材積</t>
    <rPh sb="0" eb="2">
      <t>ザイセキ</t>
    </rPh>
    <phoneticPr fontId="32"/>
  </si>
  <si>
    <t>購入金額
（税抜）</t>
    <rPh sb="0" eb="2">
      <t>コウニュウ</t>
    </rPh>
    <rPh sb="2" eb="4">
      <t>キンガク</t>
    </rPh>
    <rPh sb="6" eb="8">
      <t>ゼイヌ</t>
    </rPh>
    <phoneticPr fontId="32"/>
  </si>
  <si>
    <t>該当項目選択</t>
    <rPh sb="0" eb="2">
      <t>ガイトウ</t>
    </rPh>
    <rPh sb="2" eb="4">
      <t>コウモク</t>
    </rPh>
    <rPh sb="4" eb="6">
      <t>センタク</t>
    </rPh>
    <phoneticPr fontId="32"/>
  </si>
  <si>
    <t xml:space="preserve">補助率
</t>
    <rPh sb="0" eb="3">
      <t>ホジョリツ</t>
    </rPh>
    <phoneticPr fontId="32"/>
  </si>
  <si>
    <t>補助額</t>
    <rPh sb="0" eb="3">
      <t>ホジョガク</t>
    </rPh>
    <phoneticPr fontId="32"/>
  </si>
  <si>
    <t>ｳｯﾄﾞﾏｲﾚｰｼﾞCO2京都の木認証
／京都の木証明</t>
    <rPh sb="17" eb="19">
      <t>ニンショウ</t>
    </rPh>
    <rPh sb="21" eb="23">
      <t>キョウト</t>
    </rPh>
    <rPh sb="24" eb="25">
      <t>キ</t>
    </rPh>
    <rPh sb="25" eb="27">
      <t>ショウメイ</t>
    </rPh>
    <phoneticPr fontId="32"/>
  </si>
  <si>
    <t>横架材</t>
    <rPh sb="0" eb="3">
      <t>オウカザイ</t>
    </rPh>
    <phoneticPr fontId="32"/>
  </si>
  <si>
    <t>→補助額計算セルがあります</t>
    <rPh sb="1" eb="3">
      <t>ホジョ</t>
    </rPh>
    <rPh sb="3" eb="4">
      <t>ガク</t>
    </rPh>
    <rPh sb="4" eb="6">
      <t>ケイサン</t>
    </rPh>
    <phoneticPr fontId="32"/>
  </si>
  <si>
    <t>補助率計算</t>
    <rPh sb="0" eb="3">
      <t>ホジョリツ</t>
    </rPh>
    <rPh sb="3" eb="5">
      <t>ケイサン</t>
    </rPh>
    <phoneticPr fontId="32"/>
  </si>
  <si>
    <t>加算分補助額計算</t>
    <rPh sb="0" eb="3">
      <t>カサンブン</t>
    </rPh>
    <rPh sb="3" eb="6">
      <t>ホジョガク</t>
    </rPh>
    <rPh sb="6" eb="8">
      <t>ケイサン</t>
    </rPh>
    <phoneticPr fontId="32"/>
  </si>
  <si>
    <t>材積計算</t>
    <rPh sb="0" eb="2">
      <t>ザイセキ</t>
    </rPh>
    <rPh sb="2" eb="4">
      <t>ケイサン</t>
    </rPh>
    <phoneticPr fontId="32"/>
  </si>
  <si>
    <t>（㎥）</t>
    <phoneticPr fontId="32"/>
  </si>
  <si>
    <t>（円）</t>
    <rPh sb="1" eb="2">
      <t>エン</t>
    </rPh>
    <phoneticPr fontId="32"/>
  </si>
  <si>
    <t>（％）</t>
    <phoneticPr fontId="32"/>
  </si>
  <si>
    <t>30%/20%</t>
    <phoneticPr fontId="32"/>
  </si>
  <si>
    <t>SCG</t>
    <phoneticPr fontId="32"/>
  </si>
  <si>
    <t>WMCO2</t>
    <phoneticPr fontId="32"/>
  </si>
  <si>
    <t>京都の木</t>
    <rPh sb="0" eb="2">
      <t>キョウト</t>
    </rPh>
    <rPh sb="3" eb="4">
      <t>キ</t>
    </rPh>
    <phoneticPr fontId="32"/>
  </si>
  <si>
    <t>a</t>
    <phoneticPr fontId="32"/>
  </si>
  <si>
    <t>○</t>
  </si>
  <si>
    <t>b</t>
    <phoneticPr fontId="32"/>
  </si>
  <si>
    <t>c</t>
    <phoneticPr fontId="32"/>
  </si>
  <si>
    <t>京都の木証明木材</t>
    <rPh sb="0" eb="2">
      <t>キョウト</t>
    </rPh>
    <rPh sb="3" eb="4">
      <t>キ</t>
    </rPh>
    <rPh sb="4" eb="6">
      <t>ショウメイ</t>
    </rPh>
    <rPh sb="6" eb="8">
      <t>モクザイ</t>
    </rPh>
    <phoneticPr fontId="32"/>
  </si>
  <si>
    <t>d</t>
    <phoneticPr fontId="32"/>
  </si>
  <si>
    <t>参考様式</t>
    <rPh sb="0" eb="2">
      <t>サンコウ</t>
    </rPh>
    <rPh sb="2" eb="4">
      <t>ヨウシキ</t>
    </rPh>
    <phoneticPr fontId="32"/>
  </si>
  <si>
    <r>
      <t xml:space="preserve">追加経費
</t>
    </r>
    <r>
      <rPr>
        <sz val="9"/>
        <color theme="1"/>
        <rFont val="ＭＳ 明朝"/>
        <family val="1"/>
        <charset val="128"/>
      </rPr>
      <t>（プレカット加工費、運賃等）</t>
    </r>
    <r>
      <rPr>
        <sz val="11"/>
        <color theme="1"/>
        <rFont val="ＭＳ 明朝"/>
        <family val="1"/>
        <charset val="128"/>
      </rPr>
      <t xml:space="preserve">
（税抜）</t>
    </r>
    <rPh sb="0" eb="2">
      <t>ツイカ</t>
    </rPh>
    <rPh sb="2" eb="4">
      <t>ケイヒ</t>
    </rPh>
    <rPh sb="11" eb="14">
      <t>カコウヒ</t>
    </rPh>
    <rPh sb="15" eb="17">
      <t>ウンチン</t>
    </rPh>
    <rPh sb="17" eb="18">
      <t>トウ</t>
    </rPh>
    <rPh sb="21" eb="23">
      <t>ゼイヌ</t>
    </rPh>
    <phoneticPr fontId="32"/>
  </si>
  <si>
    <r>
      <t xml:space="preserve">控除額
</t>
    </r>
    <r>
      <rPr>
        <sz val="9"/>
        <color theme="1"/>
        <rFont val="ＭＳ 明朝"/>
        <family val="1"/>
        <charset val="128"/>
      </rPr>
      <t>（値引き等）</t>
    </r>
    <rPh sb="0" eb="2">
      <t>コウジョ</t>
    </rPh>
    <rPh sb="2" eb="3">
      <t>ガク</t>
    </rPh>
    <rPh sb="5" eb="7">
      <t>ネビ</t>
    </rPh>
    <rPh sb="8" eb="9">
      <t>トウ</t>
    </rPh>
    <phoneticPr fontId="32"/>
  </si>
  <si>
    <r>
      <t>ｳｯﾄﾞﾏｲﾚｰｼﾞCO</t>
    </r>
    <r>
      <rPr>
        <vertAlign val="subscript"/>
        <sz val="11"/>
        <color theme="1"/>
        <rFont val="ＭＳ 明朝"/>
        <family val="1"/>
        <charset val="128"/>
      </rPr>
      <t>2</t>
    </r>
    <r>
      <rPr>
        <sz val="11"/>
        <color theme="1"/>
        <rFont val="ＭＳ 明朝"/>
        <family val="1"/>
        <charset val="128"/>
      </rPr>
      <t>京都の木認証木材</t>
    </r>
    <rPh sb="13" eb="15">
      <t>キョウト</t>
    </rPh>
    <rPh sb="16" eb="17">
      <t>キ</t>
    </rPh>
    <rPh sb="17" eb="19">
      <t>ニンショウ</t>
    </rPh>
    <rPh sb="19" eb="20">
      <t>モク</t>
    </rPh>
    <rPh sb="20" eb="21">
      <t>ザイ</t>
    </rPh>
    <phoneticPr fontId="32"/>
  </si>
  <si>
    <t>補助率</t>
    <rPh sb="0" eb="3">
      <t>ホジョリツ</t>
    </rPh>
    <phoneticPr fontId="32"/>
  </si>
  <si>
    <r>
      <t>ｳｯﾄﾞﾏｲﾚｰｼﾞCO</t>
    </r>
    <r>
      <rPr>
        <vertAlign val="subscript"/>
        <sz val="11"/>
        <color theme="1"/>
        <rFont val="游ゴシック"/>
        <family val="3"/>
        <charset val="128"/>
        <scheme val="minor"/>
      </rPr>
      <t>2</t>
    </r>
    <r>
      <rPr>
        <sz val="11"/>
        <color theme="1"/>
        <rFont val="游ゴシック"/>
        <family val="2"/>
        <charset val="128"/>
        <scheme val="minor"/>
      </rPr>
      <t>京都の木認証木材</t>
    </r>
    <rPh sb="13" eb="15">
      <t>キョウト</t>
    </rPh>
    <rPh sb="16" eb="17">
      <t>キ</t>
    </rPh>
    <rPh sb="17" eb="19">
      <t>ニンショウ</t>
    </rPh>
    <rPh sb="19" eb="20">
      <t>モク</t>
    </rPh>
    <rPh sb="20" eb="21">
      <t>ザイ</t>
    </rPh>
    <phoneticPr fontId="32"/>
  </si>
  <si>
    <t>計画承認SCグループ</t>
    <rPh sb="0" eb="2">
      <t>ケイカク</t>
    </rPh>
    <rPh sb="2" eb="4">
      <t>ショウニン</t>
    </rPh>
    <phoneticPr fontId="32"/>
  </si>
  <si>
    <t>参考様式</t>
    <rPh sb="0" eb="4">
      <t>サンコウヨウシキ</t>
    </rPh>
    <phoneticPr fontId="32"/>
  </si>
  <si>
    <r>
      <t>補助額合計</t>
    </r>
    <r>
      <rPr>
        <b/>
        <sz val="9"/>
        <color theme="1"/>
        <rFont val="ＭＳ 明朝"/>
        <family val="1"/>
        <charset val="128"/>
      </rPr>
      <t>（1,000円未満切り捨て）</t>
    </r>
    <rPh sb="0" eb="3">
      <t>ホジョガク</t>
    </rPh>
    <rPh sb="3" eb="5">
      <t>ゴウケイ</t>
    </rPh>
    <rPh sb="11" eb="12">
      <t>エン</t>
    </rPh>
    <rPh sb="12" eb="14">
      <t>ミマン</t>
    </rPh>
    <rPh sb="14" eb="15">
      <t>キ</t>
    </rPh>
    <rPh sb="16" eb="17">
      <t>ス</t>
    </rPh>
    <phoneticPr fontId="32"/>
  </si>
  <si>
    <t xml:space="preserve">交付申請額  </t>
    <rPh sb="0" eb="2">
      <t>コウフ</t>
    </rPh>
    <rPh sb="2" eb="4">
      <t>シンセイ</t>
    </rPh>
    <rPh sb="4" eb="5">
      <t>ガク</t>
    </rPh>
    <phoneticPr fontId="29"/>
  </si>
  <si>
    <t>　　　より辞退します。</t>
    <phoneticPr fontId="29"/>
  </si>
  <si>
    <t>申込用：</t>
    <rPh sb="0" eb="2">
      <t>モウシコ</t>
    </rPh>
    <rPh sb="2" eb="3">
      <t>ヨウ</t>
    </rPh>
    <phoneticPr fontId="29"/>
  </si>
  <si>
    <t>変更申込用：</t>
    <rPh sb="0" eb="2">
      <t>ヘンコウ</t>
    </rPh>
    <rPh sb="2" eb="3">
      <t>モウ</t>
    </rPh>
    <rPh sb="3" eb="4">
      <t>コ</t>
    </rPh>
    <rPh sb="4" eb="5">
      <t>ヨウ</t>
    </rPh>
    <phoneticPr fontId="29"/>
  </si>
  <si>
    <t>ひろがる京の木整備事業（住宅タイプ）実施要領第６の規定により、事業申込書を提出します。</t>
    <phoneticPr fontId="29"/>
  </si>
  <si>
    <t>ひろがる京の木整備事業（住宅タイプ）実施要領第７の規定により、事業変更申込書を提出します。</t>
    <phoneticPr fontId="29"/>
  </si>
  <si>
    <r>
      <rPr>
        <sz val="11"/>
        <color theme="1"/>
        <rFont val="游ゴシック"/>
        <family val="2"/>
        <charset val="128"/>
      </rPr>
      <t>←</t>
    </r>
    <r>
      <rPr>
        <sz val="11"/>
        <color theme="1"/>
        <rFont val="游ゴシック"/>
        <family val="2"/>
        <charset val="128"/>
        <scheme val="minor"/>
      </rPr>
      <t>工事の区分を選択する際にご利用ください。</t>
    </r>
    <rPh sb="1" eb="3">
      <t>コウジ</t>
    </rPh>
    <rPh sb="4" eb="6">
      <t>クブン</t>
    </rPh>
    <rPh sb="7" eb="9">
      <t>センタク</t>
    </rPh>
    <rPh sb="11" eb="12">
      <t>サイ</t>
    </rPh>
    <rPh sb="14" eb="16">
      <t>リヨウ</t>
    </rPh>
    <phoneticPr fontId="29"/>
  </si>
  <si>
    <t>SC(サプライチェーン)グループ調達実績報告書</t>
    <rPh sb="16" eb="18">
      <t>チョウタツ</t>
    </rPh>
    <rPh sb="18" eb="20">
      <t>ジッセキ</t>
    </rPh>
    <rPh sb="20" eb="22">
      <t>ホウコク</t>
    </rPh>
    <rPh sb="22" eb="23">
      <t>ショ</t>
    </rPh>
    <phoneticPr fontId="32"/>
  </si>
  <si>
    <t>１　申請者、申請者の役員及び法定代理人は、ひろがる京の木整備事業（住宅タイプ）実施要　　　　
　領第２第１項第7号に掲げる要件を満たすことを誓約します。</t>
    <phoneticPr fontId="29"/>
  </si>
  <si>
    <t>２　申請者、申請者の役員は１の誓約の他、ひろがる京の木整備事業（住宅タイプ）に係る提　　　　　　　　　　　　　　
　出書類に虚偽の内容があった場合、補助金を返還することを誓約します。</t>
    <phoneticPr fontId="29"/>
  </si>
  <si>
    <t>　　　　　　　　　（緑の工務店登録番号</t>
    <phoneticPr fontId="29"/>
  </si>
  <si>
    <t>　①  ウッドマイレージCO₂京都の木認証書が発行された木材</t>
    <phoneticPr fontId="29"/>
  </si>
  <si>
    <t>円</t>
    <phoneticPr fontId="29"/>
  </si>
  <si>
    <t>年　月　日</t>
    <rPh sb="0" eb="1">
      <t>ネン</t>
    </rPh>
    <rPh sb="2" eb="3">
      <t>ガツ</t>
    </rPh>
    <rPh sb="4" eb="5">
      <t>ニチ</t>
    </rPh>
    <phoneticPr fontId="29"/>
  </si>
  <si>
    <r>
      <t>セルに入りきらない場合は、</t>
    </r>
    <r>
      <rPr>
        <b/>
        <sz val="11"/>
        <rFont val="游ゴシック"/>
        <family val="3"/>
        <charset val="128"/>
      </rPr>
      <t>文字の大きさを変更して下さい。</t>
    </r>
    <rPh sb="3" eb="4">
      <t>ハイ</t>
    </rPh>
    <rPh sb="9" eb="11">
      <t>バアイ</t>
    </rPh>
    <rPh sb="13" eb="15">
      <t>モジ</t>
    </rPh>
    <rPh sb="16" eb="17">
      <t>オオ</t>
    </rPh>
    <rPh sb="20" eb="22">
      <t>ヘンコウ</t>
    </rPh>
    <rPh sb="24" eb="25">
      <t>クダ</t>
    </rPh>
    <phoneticPr fontId="29"/>
  </si>
  <si>
    <t xml:space="preserve"> </t>
    <phoneticPr fontId="29"/>
  </si>
  <si>
    <t>ひろがる京の木整備事業（住宅タイプ）補助額計算書</t>
    <rPh sb="4" eb="5">
      <t>キョウ</t>
    </rPh>
    <rPh sb="6" eb="7">
      <t>キ</t>
    </rPh>
    <rPh sb="7" eb="9">
      <t>セイビ</t>
    </rPh>
    <rPh sb="9" eb="11">
      <t>ジギョウ</t>
    </rPh>
    <rPh sb="12" eb="14">
      <t>ジュウタク</t>
    </rPh>
    <rPh sb="18" eb="21">
      <t>ホジョガク</t>
    </rPh>
    <rPh sb="21" eb="23">
      <t>ケイサン</t>
    </rPh>
    <rPh sb="23" eb="24">
      <t>ショ</t>
    </rPh>
    <phoneticPr fontId="32"/>
  </si>
  <si>
    <t>　(1)　建築物の所在地を表示した位置図</t>
    <phoneticPr fontId="29"/>
  </si>
  <si>
    <r>
      <t>　(2)  補助額計算書（交付要綱別表の３の(1)のアに係る補助額の欄の(1)のアからウま
　　　での</t>
    </r>
    <r>
      <rPr>
        <sz val="11"/>
        <rFont val="ＭＳ 明朝"/>
        <family val="1"/>
        <charset val="128"/>
      </rPr>
      <t>加算が１つ以上ある場合に限る。）</t>
    </r>
    <rPh sb="6" eb="9">
      <t>ホジョガク</t>
    </rPh>
    <rPh sb="9" eb="12">
      <t>ケイサンショ</t>
    </rPh>
    <rPh sb="13" eb="15">
      <t>コウフ</t>
    </rPh>
    <rPh sb="15" eb="17">
      <t>ヨウコウ</t>
    </rPh>
    <rPh sb="17" eb="19">
      <t>ベッピョウ</t>
    </rPh>
    <rPh sb="28" eb="29">
      <t>カカ</t>
    </rPh>
    <rPh sb="30" eb="32">
      <t>ホジョ</t>
    </rPh>
    <rPh sb="32" eb="33">
      <t>ガク</t>
    </rPh>
    <rPh sb="34" eb="35">
      <t>ラン</t>
    </rPh>
    <rPh sb="51" eb="52">
      <t>カ</t>
    </rPh>
    <rPh sb="52" eb="53">
      <t>ザン</t>
    </rPh>
    <rPh sb="56" eb="58">
      <t>イジョウ</t>
    </rPh>
    <rPh sb="60" eb="62">
      <t>バアイ</t>
    </rPh>
    <rPh sb="63" eb="64">
      <t>カギ</t>
    </rPh>
    <phoneticPr fontId="29"/>
  </si>
  <si>
    <t>　(3)  SCグループ調達計画書（交付要綱別表の３の(1)のアに係る補助額の欄の(1)のイ
    　又はウの加算がある場合に限る。）</t>
    <rPh sb="12" eb="14">
      <t>チョウタツ</t>
    </rPh>
    <rPh sb="14" eb="17">
      <t>ケイカクショ</t>
    </rPh>
    <rPh sb="18" eb="20">
      <t>コウフ</t>
    </rPh>
    <rPh sb="20" eb="22">
      <t>ヨウコウ</t>
    </rPh>
    <rPh sb="22" eb="24">
      <t>ベッピョウ</t>
    </rPh>
    <rPh sb="33" eb="34">
      <t>カカ</t>
    </rPh>
    <rPh sb="35" eb="37">
      <t>ホジョ</t>
    </rPh>
    <rPh sb="37" eb="38">
      <t>ガク</t>
    </rPh>
    <rPh sb="39" eb="40">
      <t>ラン</t>
    </rPh>
    <rPh sb="52" eb="53">
      <t>マタ</t>
    </rPh>
    <rPh sb="56" eb="58">
      <t>カサン</t>
    </rPh>
    <rPh sb="61" eb="63">
      <t>バアイ</t>
    </rPh>
    <rPh sb="64" eb="65">
      <t>カギ</t>
    </rPh>
    <phoneticPr fontId="29"/>
  </si>
  <si>
    <t>うち加算　　　　　　　　　（新規事業者に係る補助額）：</t>
    <rPh sb="14" eb="19">
      <t>シンキジギョウシャ</t>
    </rPh>
    <phoneticPr fontId="32"/>
  </si>
  <si>
    <t>　※１ SCグループ内での調達の有無：</t>
    <phoneticPr fontId="32"/>
  </si>
  <si>
    <r>
      <t xml:space="preserve">　※２ 新規事業者に係る加算の有無：
</t>
    </r>
    <r>
      <rPr>
        <sz val="9"/>
        <rFont val="ＭＳ 明朝"/>
        <family val="1"/>
        <charset val="128"/>
      </rPr>
      <t>　　　　 (初めて本補助金の交付を受ける場合)</t>
    </r>
    <rPh sb="4" eb="6">
      <t>シンキ</t>
    </rPh>
    <rPh sb="6" eb="9">
      <t>ジギョウシャ</t>
    </rPh>
    <rPh sb="10" eb="11">
      <t>カカ</t>
    </rPh>
    <rPh sb="15" eb="17">
      <t>ウム</t>
    </rPh>
    <rPh sb="25" eb="26">
      <t>ハジ</t>
    </rPh>
    <rPh sb="28" eb="32">
      <t>ホンホジョキン</t>
    </rPh>
    <rPh sb="33" eb="35">
      <t>コウフ</t>
    </rPh>
    <rPh sb="36" eb="37">
      <t>ウ</t>
    </rPh>
    <rPh sb="39" eb="41">
      <t>バアイ</t>
    </rPh>
    <phoneticPr fontId="32"/>
  </si>
  <si>
    <t>新規</t>
    <rPh sb="0" eb="2">
      <t>シンキ</t>
    </rPh>
    <phoneticPr fontId="29"/>
  </si>
  <si>
    <r>
      <t xml:space="preserve">　※２ 新規事業者に係る加算の有無：
</t>
    </r>
    <r>
      <rPr>
        <sz val="9"/>
        <rFont val="ＭＳ 明朝"/>
        <family val="1"/>
        <charset val="128"/>
      </rPr>
      <t xml:space="preserve">         (初めて本補助金の交付を受ける場合)</t>
    </r>
    <rPh sb="4" eb="6">
      <t>シンキ</t>
    </rPh>
    <rPh sb="6" eb="9">
      <t>ジギョウシャ</t>
    </rPh>
    <rPh sb="10" eb="11">
      <t>カカ</t>
    </rPh>
    <rPh sb="15" eb="17">
      <t>ウム</t>
    </rPh>
    <phoneticPr fontId="32"/>
  </si>
  <si>
    <t>　(1)  事業実施報告書（別記第４号様式）</t>
    <phoneticPr fontId="29"/>
  </si>
  <si>
    <t>　(2)　京都の木証明書又はウッドマイレージCO₂京都の木認証書の写し</t>
    <phoneticPr fontId="29"/>
  </si>
  <si>
    <t>　(3)　府内産木材を使用した施工状況の写真及び普及啓発状況の資料</t>
    <rPh sb="31" eb="33">
      <t>シリョウ</t>
    </rPh>
    <phoneticPr fontId="29"/>
  </si>
  <si>
    <t>　(4)　府内産木材の納品書、明細書及び領収書の写し（使用した木材の種類ごとの金額が
    　記載されているものとする。）</t>
    <phoneticPr fontId="29"/>
  </si>
  <si>
    <t>　(5)　府内産木材等使用確認書（別記第５号様式）</t>
    <phoneticPr fontId="29"/>
  </si>
  <si>
    <t>　(6)　北山丸太製品又は京銘竹製品を使用した施工状況の写真、北山丸太製品又
　　　は京銘竹製品であることが確認できる書類及び購入金額を確認できる書類　
　　（北山丸太製品又は京銘竹製品を使用した場合に限る。）</t>
    <phoneticPr fontId="29"/>
  </si>
  <si>
    <t>　(7)　補助額計算書（交付要綱別表の３の(1)のアに係る補助額の欄の(1)のアからウまで
　　　の加算が１つ以上ある場合に限る。）</t>
    <rPh sb="5" eb="8">
      <t>ホジョガク</t>
    </rPh>
    <rPh sb="8" eb="11">
      <t>ケイサンショ</t>
    </rPh>
    <rPh sb="55" eb="57">
      <t>イジョウ</t>
    </rPh>
    <phoneticPr fontId="29"/>
  </si>
  <si>
    <t>　(8)　SCグループ調達実績報告書（交付要綱別表の３の(1)のアに係る補助額の欄の(1)の
    　イ又はウの加算がある場合に限る。）</t>
    <rPh sb="11" eb="13">
      <t>チョウタツ</t>
    </rPh>
    <rPh sb="13" eb="15">
      <t>ジッセキ</t>
    </rPh>
    <rPh sb="15" eb="17">
      <t>ホウコク</t>
    </rPh>
    <rPh sb="19" eb="21">
      <t>コウフ</t>
    </rPh>
    <rPh sb="21" eb="23">
      <t>ヨウコウ</t>
    </rPh>
    <rPh sb="23" eb="25">
      <t>ベッピョウ</t>
    </rPh>
    <rPh sb="34" eb="35">
      <t>カカ</t>
    </rPh>
    <rPh sb="36" eb="38">
      <t>ホジョ</t>
    </rPh>
    <rPh sb="38" eb="39">
      <t>ガク</t>
    </rPh>
    <rPh sb="40" eb="41">
      <t>ラン</t>
    </rPh>
    <rPh sb="53" eb="54">
      <t>マタ</t>
    </rPh>
    <rPh sb="57" eb="59">
      <t>カサン</t>
    </rPh>
    <rPh sb="62" eb="64">
      <t>バアイ</t>
    </rPh>
    <rPh sb="65" eb="66">
      <t>カギ</t>
    </rPh>
    <phoneticPr fontId="29"/>
  </si>
  <si>
    <t>○</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</si>
</sst>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quot;円&quot;"/>
    <numFmt numFmtId="178" formatCode="0.00&quot;㎥&quot;"/>
    <numFmt numFmtId="179" formatCode="\(#,##0&quot;円&quot;\)"/>
    <numFmt numFmtId="180" formatCode="[$]ggge&quot;年&quot;m&quot;月&quot;d&quot;日&quot;;@" x16r2:formatCode16="[$-ja-JP-x-gannen]ggge&quot;年&quot;m&quot;月&quot;d&quot;日&quot;;@"/>
    <numFmt numFmtId="181" formatCode="#.00"/>
    <numFmt numFmtId="182" formatCode="#"/>
    <numFmt numFmtId="183" formatCode="[$-800411]ggge&quot;年&quot;m&quot;月&quot;d&quot;日&quot;;&quot;&quot;;&quot;&quot;"/>
    <numFmt numFmtId="184" formatCode="[$-411]ggge&quot;年&quot;m&quot;月&quot;d&quot;日&quot;;&quot;&quot;;&quot;&quot;"/>
    <numFmt numFmtId="185" formatCode="0.0000"/>
  </numFmts>
  <fonts count="6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0.5"/>
      <color rgb="FFFF0000"/>
      <name val="ＭＳ 明朝"/>
      <family val="1"/>
      <charset val="128"/>
    </font>
    <font>
      <sz val="9"/>
      <color rgb="FF000000"/>
      <name val="ＭＳ 明朝"/>
      <family val="1"/>
      <charset val="128"/>
    </font>
    <font>
      <u/>
      <sz val="10.5"/>
      <color rgb="FF000000"/>
      <name val="ＭＳ 明朝"/>
      <family val="1"/>
      <charset val="128"/>
    </font>
    <font>
      <sz val="8"/>
      <color rgb="FF000000"/>
      <name val="ＭＳ 明朝"/>
      <family val="1"/>
      <charset val="128"/>
    </font>
    <font>
      <sz val="8.5"/>
      <color rgb="FF000000"/>
      <name val="ＭＳ 明朝"/>
      <family val="1"/>
      <charset val="128"/>
    </font>
    <font>
      <sz val="11"/>
      <color rgb="FF000000"/>
      <name val="ＭＳ 明朝"/>
      <family val="1"/>
      <charset val="128"/>
    </font>
    <font>
      <sz val="10"/>
      <color rgb="FF000000"/>
      <name val="ＭＳ 明朝"/>
      <family val="1"/>
      <charset val="128"/>
    </font>
    <font>
      <sz val="13"/>
      <color rgb="FF000000"/>
      <name val="ＭＳ 明朝"/>
      <family val="1"/>
      <charset val="128"/>
    </font>
    <font>
      <vertAlign val="subscript"/>
      <sz val="10.5"/>
      <color rgb="FF000000"/>
      <name val="ＭＳ 明朝"/>
      <family val="1"/>
      <charset val="128"/>
    </font>
    <font>
      <sz val="14"/>
      <color rgb="FF000000"/>
      <name val="ＭＳ 明朝"/>
      <family val="1"/>
      <charset val="128"/>
    </font>
    <font>
      <sz val="6"/>
      <name val="游ゴシック"/>
      <family val="2"/>
      <charset val="128"/>
      <scheme val="minor"/>
    </font>
    <font>
      <sz val="8"/>
      <color rgb="FFFF0000"/>
      <name val="ＭＳ 明朝"/>
      <family val="1"/>
      <charset val="128"/>
    </font>
    <font>
      <sz val="11"/>
      <color theme="1"/>
      <name val="游ゴシック"/>
      <family val="2"/>
      <scheme val="minor"/>
    </font>
    <font>
      <sz val="6"/>
      <name val="游ゴシック"/>
      <family val="3"/>
      <charset val="128"/>
      <scheme val="minor"/>
    </font>
    <font>
      <sz val="6"/>
      <color rgb="FF000000"/>
      <name val="ＭＳ 明朝"/>
      <family val="1"/>
      <charset val="128"/>
    </font>
    <font>
      <sz val="11"/>
      <color theme="1"/>
      <name val="ＭＳ 明朝"/>
      <family val="1"/>
      <charset val="128"/>
    </font>
    <font>
      <sz val="14"/>
      <color theme="1"/>
      <name val="ＭＳ 明朝"/>
      <family val="1"/>
      <charset val="128"/>
    </font>
    <font>
      <sz val="12"/>
      <color theme="1"/>
      <name val="ＭＳ 明朝"/>
      <family val="1"/>
      <charset val="128"/>
    </font>
    <font>
      <sz val="7"/>
      <color rgb="FF000000"/>
      <name val="ＭＳ 明朝"/>
      <family val="1"/>
      <charset val="128"/>
    </font>
    <font>
      <sz val="11"/>
      <name val="ＭＳ 明朝"/>
      <family val="1"/>
      <charset val="128"/>
    </font>
    <font>
      <sz val="8"/>
      <name val="ＭＳ 明朝"/>
      <family val="1"/>
      <charset val="128"/>
    </font>
    <font>
      <sz val="10.5"/>
      <color theme="1"/>
      <name val="ＭＳ 明朝"/>
      <family val="1"/>
      <charset val="128"/>
    </font>
    <font>
      <sz val="8"/>
      <name val="游ゴシック"/>
      <family val="2"/>
      <charset val="128"/>
      <scheme val="minor"/>
    </font>
    <font>
      <sz val="6"/>
      <name val="ＭＳ 明朝"/>
      <family val="1"/>
      <charset val="128"/>
    </font>
    <font>
      <sz val="10.5"/>
      <name val="ＭＳ 明朝"/>
      <family val="1"/>
      <charset val="128"/>
    </font>
    <font>
      <sz val="11"/>
      <color theme="1"/>
      <name val="UD デジタル 教科書体 N-R"/>
      <family val="1"/>
      <charset val="128"/>
    </font>
    <font>
      <sz val="10"/>
      <color theme="1"/>
      <name val="UD デジタル 教科書体 N-R"/>
      <family val="1"/>
      <charset val="128"/>
    </font>
    <font>
      <sz val="11"/>
      <color theme="1"/>
      <name val="游ゴシック"/>
      <family val="2"/>
      <charset val="128"/>
    </font>
    <font>
      <b/>
      <sz val="12"/>
      <color theme="1"/>
      <name val="ＭＳ 明朝"/>
      <family val="1"/>
      <charset val="128"/>
    </font>
    <font>
      <b/>
      <sz val="9"/>
      <color theme="1"/>
      <name val="ＭＳ 明朝"/>
      <family val="1"/>
      <charset val="128"/>
    </font>
    <font>
      <b/>
      <sz val="14"/>
      <color theme="1"/>
      <name val="ＭＳ 明朝"/>
      <family val="1"/>
      <charset val="128"/>
    </font>
    <font>
      <sz val="10"/>
      <color theme="1"/>
      <name val="ＭＳ 明朝"/>
      <family val="1"/>
      <charset val="128"/>
    </font>
    <font>
      <sz val="9"/>
      <color theme="1"/>
      <name val="ＭＳ 明朝"/>
      <family val="1"/>
      <charset val="128"/>
    </font>
    <font>
      <vertAlign val="subscript"/>
      <sz val="11"/>
      <color theme="1"/>
      <name val="ＭＳ 明朝"/>
      <family val="1"/>
      <charset val="128"/>
    </font>
    <font>
      <vertAlign val="subscript"/>
      <sz val="11"/>
      <color theme="1"/>
      <name val="游ゴシック"/>
      <family val="3"/>
      <charset val="128"/>
      <scheme val="minor"/>
    </font>
    <font>
      <sz val="10.5"/>
      <color theme="1"/>
      <name val="游ゴシック"/>
      <family val="2"/>
      <scheme val="minor"/>
    </font>
    <font>
      <b/>
      <sz val="11"/>
      <name val="游ゴシック"/>
      <family val="3"/>
      <charset val="128"/>
      <scheme val="minor"/>
    </font>
    <font>
      <b/>
      <sz val="11"/>
      <name val="游ゴシック"/>
      <family val="3"/>
      <charset val="128"/>
    </font>
    <font>
      <sz val="9"/>
      <color theme="1"/>
      <name val="游ゴシック"/>
      <family val="2"/>
      <charset val="128"/>
      <scheme val="minor"/>
    </font>
    <font>
      <sz val="8"/>
      <color theme="1"/>
      <name val="ＭＳ 明朝"/>
      <family val="1"/>
      <charset val="128"/>
    </font>
    <font>
      <sz val="10"/>
      <name val="ＭＳ 明朝"/>
      <family val="1"/>
      <charset val="128"/>
    </font>
    <font>
      <sz val="12"/>
      <name val="ＭＳ 明朝"/>
      <family val="1"/>
      <charset val="128"/>
    </font>
    <font>
      <sz val="9"/>
      <name val="ＭＳ 明朝"/>
      <family val="1"/>
      <charset val="128"/>
    </font>
    <font>
      <b/>
      <sz val="14"/>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8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medium">
        <color rgb="FF000000"/>
      </right>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style="medium">
        <color rgb="FF000000"/>
      </left>
      <right/>
      <top/>
      <bottom style="medium">
        <color indexed="64"/>
      </bottom>
      <diagonal/>
    </border>
    <border>
      <left/>
      <right/>
      <top/>
      <bottom style="medium">
        <color indexed="64"/>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top style="medium">
        <color rgb="FF000000"/>
      </top>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top style="medium">
        <color rgb="FF000000"/>
      </top>
      <bottom/>
      <diagonal/>
    </border>
    <border>
      <left style="medium">
        <color rgb="FF000000"/>
      </left>
      <right/>
      <top/>
      <bottom style="medium">
        <color rgb="FF000000"/>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rgb="FF000000"/>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1" fillId="0" borderId="0"/>
    <xf numFmtId="38" fontId="31" fillId="0" borderId="0" applyFont="0" applyFill="0" applyBorder="0" applyAlignment="0" applyProtection="0">
      <alignment vertical="center"/>
    </xf>
    <xf numFmtId="38" fontId="1" fillId="0" borderId="0" applyFont="0" applyFill="0" applyBorder="0" applyAlignment="0" applyProtection="0">
      <alignment vertical="center"/>
    </xf>
  </cellStyleXfs>
  <cellXfs count="423">
    <xf numFmtId="0" fontId="0" fillId="0" borderId="0" xfId="0">
      <alignment vertical="center"/>
    </xf>
    <xf numFmtId="0" fontId="18" fillId="0" borderId="0" xfId="0" applyFont="1" applyAlignment="1">
      <alignment horizontal="right" vertical="center"/>
    </xf>
    <xf numFmtId="0" fontId="18" fillId="0" borderId="0" xfId="0" applyFont="1" applyAlignment="1">
      <alignment horizontal="justify" vertical="center"/>
    </xf>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indent="15"/>
    </xf>
    <xf numFmtId="0" fontId="19" fillId="0" borderId="0" xfId="0" applyFont="1" applyAlignment="1">
      <alignment horizontal="left" vertical="center" indent="15"/>
    </xf>
    <xf numFmtId="0" fontId="18" fillId="0" borderId="14" xfId="0" applyFont="1" applyBorder="1" applyAlignment="1">
      <alignment horizontal="right" vertical="top" wrapText="1"/>
    </xf>
    <xf numFmtId="0" fontId="24" fillId="0" borderId="0" xfId="0" applyFont="1" applyAlignment="1">
      <alignment horizontal="justify" vertical="center"/>
    </xf>
    <xf numFmtId="0" fontId="18" fillId="0" borderId="0" xfId="0" applyFont="1">
      <alignment vertical="center"/>
    </xf>
    <xf numFmtId="0" fontId="19" fillId="0" borderId="0" xfId="0" applyFont="1">
      <alignment vertical="center"/>
    </xf>
    <xf numFmtId="0" fontId="18" fillId="0" borderId="0" xfId="0" applyFont="1" applyAlignment="1">
      <alignment vertical="center" wrapText="1"/>
    </xf>
    <xf numFmtId="0" fontId="18" fillId="0" borderId="32" xfId="0" applyFont="1" applyBorder="1" applyAlignment="1">
      <alignment horizontal="left" vertical="top" wrapText="1"/>
    </xf>
    <xf numFmtId="0" fontId="18" fillId="0" borderId="24" xfId="0" applyFont="1" applyBorder="1" applyAlignment="1">
      <alignment vertical="center" wrapText="1"/>
    </xf>
    <xf numFmtId="0" fontId="30" fillId="0" borderId="0" xfId="0" applyFont="1" applyAlignment="1">
      <alignment horizontal="center" vertical="top"/>
    </xf>
    <xf numFmtId="0" fontId="18" fillId="0" borderId="10" xfId="0" applyFont="1" applyBorder="1" applyAlignment="1">
      <alignment vertical="center" wrapText="1"/>
    </xf>
    <xf numFmtId="0" fontId="18" fillId="0" borderId="31" xfId="0" applyFont="1" applyBorder="1" applyAlignment="1">
      <alignment horizontal="justify" vertical="center" wrapText="1"/>
    </xf>
    <xf numFmtId="0" fontId="18" fillId="0" borderId="0" xfId="0" applyFont="1" applyAlignment="1">
      <alignment horizontal="justify" vertical="center" wrapText="1"/>
    </xf>
    <xf numFmtId="0" fontId="18" fillId="0" borderId="32" xfId="0" applyFont="1" applyBorder="1" applyAlignment="1">
      <alignment horizontal="justify" vertical="top" wrapText="1"/>
    </xf>
    <xf numFmtId="0" fontId="31" fillId="0" borderId="0" xfId="42"/>
    <xf numFmtId="0" fontId="18" fillId="0" borderId="0" xfId="0" applyFont="1" applyAlignment="1">
      <alignment horizontal="center" vertical="center" wrapText="1"/>
    </xf>
    <xf numFmtId="0" fontId="18" fillId="0" borderId="0" xfId="0" applyFont="1" applyAlignment="1">
      <alignment horizontal="left" vertical="center" wrapText="1"/>
    </xf>
    <xf numFmtId="0" fontId="18" fillId="0" borderId="23" xfId="0" applyFont="1" applyBorder="1" applyAlignment="1">
      <alignment horizontal="center" vertical="center" wrapText="1"/>
    </xf>
    <xf numFmtId="0" fontId="18" fillId="0" borderId="0" xfId="0" applyFont="1" applyAlignment="1">
      <alignment horizontal="center" vertical="top" wrapText="1"/>
    </xf>
    <xf numFmtId="0" fontId="0" fillId="0" borderId="0" xfId="0" applyAlignment="1">
      <alignment horizontal="center" vertical="center"/>
    </xf>
    <xf numFmtId="0" fontId="0" fillId="0" borderId="0" xfId="0" applyAlignment="1">
      <alignment horizontal="left" vertical="center"/>
    </xf>
    <xf numFmtId="0" fontId="18" fillId="0" borderId="0" xfId="0" applyFont="1" applyAlignment="1">
      <alignment horizontal="right" vertical="center" wrapText="1"/>
    </xf>
    <xf numFmtId="0" fontId="18" fillId="0" borderId="19" xfId="0" applyFont="1" applyBorder="1" applyAlignment="1">
      <alignment horizontal="center" vertical="top" wrapText="1"/>
    </xf>
    <xf numFmtId="0" fontId="18" fillId="0" borderId="24" xfId="0" applyFont="1" applyBorder="1" applyAlignment="1">
      <alignment horizontal="center" vertical="center" wrapText="1"/>
    </xf>
    <xf numFmtId="0" fontId="18" fillId="0" borderId="24" xfId="0" applyFont="1" applyBorder="1" applyAlignment="1">
      <alignment horizontal="left" vertical="top" wrapText="1"/>
    </xf>
    <xf numFmtId="0" fontId="18" fillId="0" borderId="0" xfId="0" applyFont="1" applyAlignment="1">
      <alignment horizontal="left" vertical="top" wrapText="1"/>
    </xf>
    <xf numFmtId="0" fontId="18" fillId="0" borderId="22"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7" xfId="0" applyFont="1" applyBorder="1" applyAlignment="1">
      <alignment horizontal="center" vertical="top" wrapText="1"/>
    </xf>
    <xf numFmtId="0" fontId="18" fillId="0" borderId="19" xfId="0" applyFont="1" applyBorder="1" applyAlignment="1">
      <alignment horizontal="center" vertical="center" wrapText="1"/>
    </xf>
    <xf numFmtId="0" fontId="18" fillId="0" borderId="17" xfId="0" applyFont="1" applyBorder="1" applyAlignment="1">
      <alignment horizontal="center" vertical="center" wrapText="1"/>
    </xf>
    <xf numFmtId="0" fontId="26" fillId="0" borderId="0" xfId="0" applyFont="1" applyAlignment="1">
      <alignment horizontal="center" vertical="center" wrapText="1"/>
    </xf>
    <xf numFmtId="0" fontId="18" fillId="0" borderId="13" xfId="0" applyFont="1" applyBorder="1" applyAlignment="1">
      <alignment horizontal="right" vertical="top" wrapText="1"/>
    </xf>
    <xf numFmtId="0" fontId="22" fillId="0" borderId="12" xfId="0" applyFont="1" applyBorder="1" applyAlignment="1">
      <alignment horizontal="left" vertical="center" wrapText="1"/>
    </xf>
    <xf numFmtId="0" fontId="18" fillId="0" borderId="29" xfId="0" applyFont="1" applyBorder="1" applyAlignment="1">
      <alignment horizontal="justify" vertical="center" wrapText="1"/>
    </xf>
    <xf numFmtId="0" fontId="25" fillId="0" borderId="27" xfId="0" applyFont="1" applyBorder="1" applyAlignment="1">
      <alignment horizontal="center" vertical="center" wrapText="1"/>
    </xf>
    <xf numFmtId="0" fontId="34" fillId="0" borderId="0" xfId="42" applyFont="1"/>
    <xf numFmtId="0" fontId="31" fillId="0" borderId="0" xfId="42" applyAlignment="1">
      <alignment horizontal="right"/>
    </xf>
    <xf numFmtId="0" fontId="31" fillId="0" borderId="0" xfId="42" applyAlignment="1">
      <alignment wrapText="1"/>
    </xf>
    <xf numFmtId="0" fontId="31" fillId="0" borderId="0" xfId="42" applyAlignment="1">
      <alignment vertical="top" wrapText="1"/>
    </xf>
    <xf numFmtId="0" fontId="35" fillId="0" borderId="0" xfId="42" applyFont="1" applyAlignment="1">
      <alignment horizontal="center"/>
    </xf>
    <xf numFmtId="0" fontId="22" fillId="0" borderId="12" xfId="0" applyFont="1" applyBorder="1" applyAlignment="1">
      <alignment horizontal="center" vertical="center" wrapText="1"/>
    </xf>
    <xf numFmtId="0" fontId="18" fillId="0" borderId="23" xfId="0" applyFont="1" applyBorder="1" applyAlignment="1">
      <alignment vertical="center" wrapText="1"/>
    </xf>
    <xf numFmtId="0" fontId="38" fillId="0" borderId="0" xfId="0" applyFont="1" applyAlignment="1">
      <alignment horizontal="right" vertical="center"/>
    </xf>
    <xf numFmtId="0" fontId="34" fillId="0" borderId="0" xfId="0" applyFont="1">
      <alignment vertical="center"/>
    </xf>
    <xf numFmtId="0" fontId="34" fillId="0" borderId="40" xfId="0" applyFont="1" applyBorder="1" applyAlignment="1">
      <alignment horizontal="right" vertical="top" wrapText="1"/>
    </xf>
    <xf numFmtId="0" fontId="34" fillId="0" borderId="21" xfId="0" applyFont="1" applyBorder="1" applyAlignment="1">
      <alignment horizontal="right" vertical="top" wrapText="1"/>
    </xf>
    <xf numFmtId="0" fontId="21" fillId="0" borderId="24" xfId="0" applyFont="1" applyBorder="1" applyAlignment="1">
      <alignment vertical="top" wrapText="1"/>
    </xf>
    <xf numFmtId="0" fontId="38" fillId="0" borderId="0" xfId="0" applyFont="1">
      <alignment vertical="center"/>
    </xf>
    <xf numFmtId="0" fontId="39" fillId="0" borderId="0" xfId="0" applyFont="1" applyAlignment="1">
      <alignment horizontal="left" vertical="top"/>
    </xf>
    <xf numFmtId="0" fontId="40" fillId="0" borderId="0" xfId="0" applyFont="1">
      <alignment vertical="center"/>
    </xf>
    <xf numFmtId="0" fontId="40" fillId="0" borderId="17" xfId="0" applyFont="1" applyBorder="1">
      <alignment vertical="center"/>
    </xf>
    <xf numFmtId="0" fontId="40" fillId="0" borderId="18" xfId="0" applyFont="1" applyBorder="1">
      <alignment vertical="center"/>
    </xf>
    <xf numFmtId="0" fontId="40" fillId="0" borderId="19" xfId="0" applyFont="1" applyBorder="1">
      <alignment vertical="center"/>
    </xf>
    <xf numFmtId="0" fontId="39" fillId="0" borderId="0" xfId="0" applyFont="1" applyAlignment="1">
      <alignment horizontal="left" vertical="center"/>
    </xf>
    <xf numFmtId="0" fontId="41" fillId="0" borderId="0" xfId="0" applyFont="1" applyAlignment="1">
      <alignment horizontal="center" vertical="center"/>
    </xf>
    <xf numFmtId="0" fontId="42" fillId="0" borderId="0" xfId="0" applyFont="1" applyAlignment="1">
      <alignment horizontal="center" vertical="center"/>
    </xf>
    <xf numFmtId="0" fontId="43" fillId="0" borderId="0" xfId="0" applyFont="1" applyAlignment="1">
      <alignment horizontal="right" vertical="center"/>
    </xf>
    <xf numFmtId="0" fontId="39" fillId="0" borderId="0" xfId="0" applyFont="1" applyAlignment="1">
      <alignment horizontal="center" vertical="top"/>
    </xf>
    <xf numFmtId="0" fontId="44" fillId="0" borderId="0" xfId="42" applyFont="1"/>
    <xf numFmtId="0" fontId="45" fillId="0" borderId="57" xfId="42" applyFont="1" applyBorder="1" applyAlignment="1">
      <alignment horizontal="right" vertical="center" wrapText="1"/>
    </xf>
    <xf numFmtId="0" fontId="45" fillId="0" borderId="0" xfId="42" applyFont="1" applyAlignment="1">
      <alignment horizontal="right" vertical="center" wrapText="1"/>
    </xf>
    <xf numFmtId="0" fontId="45" fillId="0" borderId="58" xfId="42" applyFont="1" applyBorder="1" applyAlignment="1">
      <alignment horizontal="right" vertical="center" wrapText="1"/>
    </xf>
    <xf numFmtId="0" fontId="44" fillId="0" borderId="57" xfId="42" applyFont="1" applyBorder="1"/>
    <xf numFmtId="0" fontId="44" fillId="0" borderId="58" xfId="42" applyFont="1" applyBorder="1"/>
    <xf numFmtId="0" fontId="44" fillId="0" borderId="59" xfId="42" applyFont="1" applyBorder="1"/>
    <xf numFmtId="0" fontId="44" fillId="0" borderId="0" xfId="42" applyFont="1" applyAlignment="1">
      <alignment horizontal="center" vertical="center"/>
    </xf>
    <xf numFmtId="2" fontId="44" fillId="0" borderId="0" xfId="42" applyNumberFormat="1" applyFont="1" applyAlignment="1">
      <alignment vertical="center"/>
    </xf>
    <xf numFmtId="38" fontId="44" fillId="0" borderId="0" xfId="43" applyFont="1" applyFill="1" applyBorder="1" applyAlignment="1">
      <alignment horizontal="right" vertical="center"/>
    </xf>
    <xf numFmtId="0" fontId="44" fillId="0" borderId="0" xfId="42" applyFont="1" applyAlignment="1">
      <alignment horizontal="center" vertical="center" wrapText="1"/>
    </xf>
    <xf numFmtId="0" fontId="34" fillId="34" borderId="0" xfId="42" applyFont="1" applyFill="1"/>
    <xf numFmtId="177" fontId="36" fillId="34" borderId="0" xfId="43" applyNumberFormat="1" applyFont="1" applyFill="1" applyBorder="1" applyAlignment="1">
      <alignment horizontal="right"/>
    </xf>
    <xf numFmtId="0" fontId="34" fillId="34" borderId="0" xfId="42" applyFont="1" applyFill="1" applyAlignment="1">
      <alignment horizontal="right"/>
    </xf>
    <xf numFmtId="178" fontId="34" fillId="34" borderId="0" xfId="42" applyNumberFormat="1" applyFont="1" applyFill="1"/>
    <xf numFmtId="0" fontId="36" fillId="34" borderId="26" xfId="42" applyFont="1" applyFill="1" applyBorder="1" applyAlignment="1">
      <alignment horizontal="right"/>
    </xf>
    <xf numFmtId="0" fontId="36" fillId="34" borderId="0" xfId="42" applyFont="1" applyFill="1" applyAlignment="1">
      <alignment horizontal="center"/>
    </xf>
    <xf numFmtId="0" fontId="36" fillId="34" borderId="0" xfId="42" applyFont="1" applyFill="1" applyAlignment="1">
      <alignment horizontal="right"/>
    </xf>
    <xf numFmtId="178" fontId="36" fillId="34" borderId="0" xfId="42" applyNumberFormat="1" applyFont="1" applyFill="1"/>
    <xf numFmtId="0" fontId="34" fillId="34" borderId="50" xfId="42" applyFont="1" applyFill="1" applyBorder="1" applyAlignment="1">
      <alignment horizontal="right"/>
    </xf>
    <xf numFmtId="0" fontId="50" fillId="34" borderId="54" xfId="42" applyFont="1" applyFill="1" applyBorder="1" applyAlignment="1">
      <alignment horizontal="right" indent="12"/>
    </xf>
    <xf numFmtId="0" fontId="50" fillId="34" borderId="55" xfId="42" applyFont="1" applyFill="1" applyBorder="1" applyAlignment="1">
      <alignment horizontal="right" indent="12"/>
    </xf>
    <xf numFmtId="0" fontId="50" fillId="34" borderId="55" xfId="42" applyFont="1" applyFill="1" applyBorder="1" applyAlignment="1">
      <alignment horizontal="right"/>
    </xf>
    <xf numFmtId="0" fontId="34" fillId="34" borderId="55" xfId="42" applyFont="1" applyFill="1" applyBorder="1" applyAlignment="1">
      <alignment horizontal="right"/>
    </xf>
    <xf numFmtId="178" fontId="34" fillId="34" borderId="56" xfId="42" applyNumberFormat="1" applyFont="1" applyFill="1" applyBorder="1"/>
    <xf numFmtId="0" fontId="50" fillId="34" borderId="59" xfId="42" applyFont="1" applyFill="1" applyBorder="1" applyAlignment="1">
      <alignment horizontal="right" indent="12"/>
    </xf>
    <xf numFmtId="0" fontId="50" fillId="34" borderId="60" xfId="42" applyFont="1" applyFill="1" applyBorder="1" applyAlignment="1">
      <alignment horizontal="right" indent="12"/>
    </xf>
    <xf numFmtId="0" fontId="50" fillId="34" borderId="60" xfId="42" applyFont="1" applyFill="1" applyBorder="1" applyAlignment="1">
      <alignment horizontal="right"/>
    </xf>
    <xf numFmtId="0" fontId="34" fillId="34" borderId="60" xfId="42" applyFont="1" applyFill="1" applyBorder="1" applyAlignment="1">
      <alignment horizontal="right"/>
    </xf>
    <xf numFmtId="178" fontId="34" fillId="34" borderId="61" xfId="42" applyNumberFormat="1" applyFont="1" applyFill="1" applyBorder="1"/>
    <xf numFmtId="0" fontId="50" fillId="34" borderId="0" xfId="42" applyFont="1" applyFill="1" applyAlignment="1">
      <alignment horizontal="right" indent="6"/>
    </xf>
    <xf numFmtId="0" fontId="50" fillId="34" borderId="0" xfId="42" applyFont="1" applyFill="1" applyAlignment="1">
      <alignment horizontal="left" indent="6"/>
    </xf>
    <xf numFmtId="0" fontId="34" fillId="34" borderId="49" xfId="42" applyFont="1" applyFill="1" applyBorder="1" applyAlignment="1">
      <alignment horizontal="right"/>
    </xf>
    <xf numFmtId="0" fontId="50" fillId="34" borderId="72" xfId="42" applyFont="1" applyFill="1" applyBorder="1" applyAlignment="1">
      <alignment horizontal="right" vertical="center" wrapText="1"/>
    </xf>
    <xf numFmtId="0" fontId="50" fillId="34" borderId="73" xfId="42" applyFont="1" applyFill="1" applyBorder="1" applyAlignment="1">
      <alignment horizontal="right" vertical="center" wrapText="1"/>
    </xf>
    <xf numFmtId="0" fontId="50" fillId="34" borderId="74" xfId="42" applyFont="1" applyFill="1" applyBorder="1" applyAlignment="1">
      <alignment horizontal="right" vertical="center" wrapText="1"/>
    </xf>
    <xf numFmtId="0" fontId="34" fillId="33" borderId="66" xfId="42" applyFont="1" applyFill="1" applyBorder="1" applyAlignment="1">
      <alignment horizontal="center" vertical="center"/>
    </xf>
    <xf numFmtId="0" fontId="34" fillId="33" borderId="67" xfId="42" applyFont="1" applyFill="1" applyBorder="1" applyAlignment="1">
      <alignment horizontal="center" vertical="center"/>
    </xf>
    <xf numFmtId="0" fontId="34" fillId="33" borderId="75" xfId="42" applyFont="1" applyFill="1" applyBorder="1" applyAlignment="1">
      <alignment horizontal="center" vertical="center"/>
    </xf>
    <xf numFmtId="0" fontId="34" fillId="33" borderId="76" xfId="42" applyFont="1" applyFill="1" applyBorder="1" applyAlignment="1">
      <alignment horizontal="center" vertical="center"/>
    </xf>
    <xf numFmtId="0" fontId="46" fillId="0" borderId="0" xfId="42" applyFont="1"/>
    <xf numFmtId="0" fontId="40" fillId="0" borderId="0" xfId="42" applyFont="1"/>
    <xf numFmtId="0" fontId="54" fillId="0" borderId="0" xfId="42" applyFont="1"/>
    <xf numFmtId="0" fontId="40" fillId="0" borderId="0" xfId="42" applyFont="1" applyAlignment="1">
      <alignment horizontal="right"/>
    </xf>
    <xf numFmtId="0" fontId="40" fillId="0" borderId="0" xfId="42" applyFont="1" applyAlignment="1">
      <alignment horizontal="center"/>
    </xf>
    <xf numFmtId="0" fontId="40" fillId="0" borderId="0" xfId="42" applyFont="1" applyAlignment="1">
      <alignment horizontal="left"/>
    </xf>
    <xf numFmtId="0" fontId="40" fillId="0" borderId="48" xfId="42" applyFont="1" applyBorder="1"/>
    <xf numFmtId="0" fontId="34" fillId="0" borderId="0" xfId="42" applyFont="1" applyAlignment="1">
      <alignment horizontal="right"/>
    </xf>
    <xf numFmtId="176" fontId="34" fillId="0" borderId="0" xfId="42" applyNumberFormat="1" applyFont="1" applyAlignment="1">
      <alignment horizontal="center"/>
    </xf>
    <xf numFmtId="0" fontId="34" fillId="0" borderId="0" xfId="42" applyFont="1" applyAlignment="1">
      <alignment horizontal="left"/>
    </xf>
    <xf numFmtId="0" fontId="34" fillId="0" borderId="0" xfId="42" applyFont="1" applyAlignment="1">
      <alignment horizontal="center" vertical="center"/>
    </xf>
    <xf numFmtId="0" fontId="34" fillId="0" borderId="0" xfId="42" applyFont="1" applyAlignment="1">
      <alignment horizontal="right" vertical="center"/>
    </xf>
    <xf numFmtId="0" fontId="34" fillId="0" borderId="50" xfId="42" applyFont="1" applyBorder="1" applyAlignment="1">
      <alignment vertical="center"/>
    </xf>
    <xf numFmtId="0" fontId="39" fillId="0" borderId="0" xfId="0" applyFont="1" applyAlignment="1">
      <alignment horizontal="center" vertical="center"/>
    </xf>
    <xf numFmtId="0" fontId="31" fillId="0" borderId="0" xfId="42" applyAlignment="1">
      <alignment vertical="center"/>
    </xf>
    <xf numFmtId="178" fontId="36" fillId="33" borderId="26" xfId="42" applyNumberFormat="1" applyFont="1" applyFill="1" applyBorder="1"/>
    <xf numFmtId="178" fontId="34" fillId="33" borderId="53" xfId="42" applyNumberFormat="1" applyFont="1" applyFill="1" applyBorder="1"/>
    <xf numFmtId="178" fontId="34" fillId="33" borderId="58" xfId="42" applyNumberFormat="1" applyFont="1" applyFill="1" applyBorder="1"/>
    <xf numFmtId="178" fontId="34" fillId="33" borderId="48" xfId="42" applyNumberFormat="1" applyFont="1" applyFill="1" applyBorder="1"/>
    <xf numFmtId="38" fontId="34" fillId="33" borderId="69" xfId="43" applyFont="1" applyFill="1" applyBorder="1" applyAlignment="1">
      <alignment horizontal="right" vertical="center"/>
    </xf>
    <xf numFmtId="38" fontId="34" fillId="33" borderId="79" xfId="43" applyFont="1" applyFill="1" applyBorder="1" applyAlignment="1">
      <alignment horizontal="right" vertical="center"/>
    </xf>
    <xf numFmtId="176" fontId="40" fillId="33" borderId="0" xfId="42" applyNumberFormat="1" applyFont="1" applyFill="1" applyAlignment="1" applyProtection="1">
      <alignment horizontal="center" vertical="center"/>
      <protection locked="0"/>
    </xf>
    <xf numFmtId="0" fontId="51" fillId="33" borderId="0" xfId="42" applyFont="1" applyFill="1" applyAlignment="1" applyProtection="1">
      <alignment horizontal="center" vertical="center" wrapText="1"/>
      <protection locked="0"/>
    </xf>
    <xf numFmtId="0" fontId="40" fillId="33" borderId="0" xfId="42" applyFont="1" applyFill="1" applyAlignment="1" applyProtection="1">
      <alignment horizontal="center" vertical="center"/>
      <protection locked="0"/>
    </xf>
    <xf numFmtId="0" fontId="34" fillId="33" borderId="66" xfId="42" applyFont="1" applyFill="1" applyBorder="1" applyAlignment="1" applyProtection="1">
      <alignment horizontal="center" vertical="center"/>
      <protection locked="0"/>
    </xf>
    <xf numFmtId="38" fontId="34" fillId="33" borderId="67" xfId="43" applyFont="1" applyFill="1" applyBorder="1" applyAlignment="1" applyProtection="1">
      <alignment horizontal="right" vertical="center"/>
      <protection locked="0"/>
    </xf>
    <xf numFmtId="0" fontId="34" fillId="33" borderId="67" xfId="42" applyFont="1" applyFill="1" applyBorder="1" applyAlignment="1" applyProtection="1">
      <alignment horizontal="center" vertical="center"/>
      <protection locked="0"/>
    </xf>
    <xf numFmtId="38" fontId="34" fillId="33" borderId="69" xfId="43" applyFont="1" applyFill="1" applyBorder="1" applyAlignment="1" applyProtection="1">
      <alignment horizontal="right" vertical="center"/>
      <protection locked="0"/>
    </xf>
    <xf numFmtId="0" fontId="34" fillId="33" borderId="75" xfId="42" applyFont="1" applyFill="1" applyBorder="1" applyAlignment="1" applyProtection="1">
      <alignment horizontal="center" vertical="center"/>
      <protection locked="0"/>
    </xf>
    <xf numFmtId="38" fontId="34" fillId="33" borderId="76" xfId="43" applyFont="1" applyFill="1" applyBorder="1" applyAlignment="1" applyProtection="1">
      <alignment horizontal="right" vertical="center"/>
      <protection locked="0"/>
    </xf>
    <xf numFmtId="0" fontId="34" fillId="33" borderId="76" xfId="42" applyFont="1" applyFill="1" applyBorder="1" applyAlignment="1" applyProtection="1">
      <alignment horizontal="center" vertical="center"/>
      <protection locked="0"/>
    </xf>
    <xf numFmtId="38" fontId="34" fillId="33" borderId="79" xfId="43" applyFont="1" applyFill="1" applyBorder="1" applyAlignment="1" applyProtection="1">
      <alignment horizontal="right" vertical="center"/>
      <protection locked="0"/>
    </xf>
    <xf numFmtId="177" fontId="36" fillId="33" borderId="62" xfId="43" applyNumberFormat="1" applyFont="1" applyFill="1" applyBorder="1" applyAlignment="1" applyProtection="1">
      <alignment horizontal="center" vertical="center"/>
      <protection locked="0"/>
    </xf>
    <xf numFmtId="178" fontId="36" fillId="33" borderId="26" xfId="42" applyNumberFormat="1" applyFont="1" applyFill="1" applyBorder="1" applyAlignment="1" applyProtection="1">
      <alignment horizontal="right"/>
      <protection locked="0"/>
    </xf>
    <xf numFmtId="178" fontId="34" fillId="33" borderId="53" xfId="42" applyNumberFormat="1" applyFont="1" applyFill="1" applyBorder="1" applyAlignment="1" applyProtection="1">
      <alignment horizontal="right"/>
      <protection locked="0"/>
    </xf>
    <xf numFmtId="178" fontId="34" fillId="33" borderId="58" xfId="42" applyNumberFormat="1" applyFont="1" applyFill="1" applyBorder="1" applyAlignment="1" applyProtection="1">
      <alignment horizontal="right"/>
      <protection locked="0"/>
    </xf>
    <xf numFmtId="178" fontId="34" fillId="33" borderId="48" xfId="42" applyNumberFormat="1" applyFont="1" applyFill="1" applyBorder="1" applyAlignment="1" applyProtection="1">
      <alignment horizontal="right"/>
      <protection locked="0"/>
    </xf>
    <xf numFmtId="0" fontId="0" fillId="0" borderId="0" xfId="0" applyProtection="1">
      <alignment vertical="center"/>
      <protection locked="0"/>
    </xf>
    <xf numFmtId="182" fontId="20" fillId="33" borderId="0" xfId="0" applyNumberFormat="1" applyFont="1" applyFill="1" applyAlignment="1" applyProtection="1">
      <alignment horizontal="left" vertical="center" wrapText="1"/>
      <protection locked="0"/>
    </xf>
    <xf numFmtId="2" fontId="34" fillId="33" borderId="50" xfId="42" applyNumberFormat="1" applyFont="1" applyFill="1" applyBorder="1" applyAlignment="1" applyProtection="1">
      <alignment vertical="center"/>
      <protection locked="0"/>
    </xf>
    <xf numFmtId="182" fontId="30" fillId="33" borderId="0" xfId="0" applyNumberFormat="1" applyFont="1" applyFill="1" applyAlignment="1">
      <alignment horizontal="left" vertical="top"/>
    </xf>
    <xf numFmtId="0" fontId="34" fillId="33" borderId="47" xfId="42" applyFont="1" applyFill="1" applyBorder="1" applyAlignment="1" applyProtection="1">
      <alignment horizontal="center" vertical="center" wrapText="1"/>
      <protection locked="0"/>
    </xf>
    <xf numFmtId="0" fontId="34" fillId="33" borderId="48" xfId="42" applyFont="1" applyFill="1" applyBorder="1" applyAlignment="1" applyProtection="1">
      <alignment horizontal="center" vertical="center" wrapText="1"/>
      <protection locked="0"/>
    </xf>
    <xf numFmtId="0" fontId="0" fillId="0" borderId="0" xfId="0" applyAlignment="1">
      <alignment horizontal="left" vertical="center"/>
    </xf>
    <xf numFmtId="0" fontId="0" fillId="0" borderId="0" xfId="0" applyAlignment="1" applyProtection="1">
      <alignment horizontal="left" vertical="center"/>
      <protection locked="0"/>
    </xf>
    <xf numFmtId="0" fontId="55" fillId="0" borderId="29" xfId="0" applyFont="1" applyBorder="1" applyAlignment="1">
      <alignment horizontal="center" vertical="center"/>
    </xf>
    <xf numFmtId="0" fontId="55" fillId="0" borderId="41" xfId="0" applyFont="1" applyBorder="1" applyAlignment="1">
      <alignment horizontal="center" vertical="center"/>
    </xf>
    <xf numFmtId="0" fontId="55" fillId="0" borderId="17" xfId="0" applyFont="1" applyBorder="1" applyAlignment="1">
      <alignment horizontal="center" vertical="center"/>
    </xf>
    <xf numFmtId="0" fontId="55" fillId="0" borderId="0" xfId="0" applyFont="1" applyAlignment="1">
      <alignment horizontal="center" vertical="center"/>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0" xfId="0" applyFont="1" applyBorder="1" applyAlignment="1">
      <alignment horizontal="center" vertical="center" wrapText="1"/>
    </xf>
    <xf numFmtId="0" fontId="18" fillId="33" borderId="22" xfId="0" applyFont="1" applyFill="1" applyBorder="1" applyAlignment="1" applyProtection="1">
      <alignment horizontal="center" vertical="center" wrapText="1"/>
      <protection locked="0"/>
    </xf>
    <xf numFmtId="0" fontId="18" fillId="33" borderId="23" xfId="0" applyFont="1" applyFill="1" applyBorder="1" applyAlignment="1" applyProtection="1">
      <alignment horizontal="center" vertical="center" wrapText="1"/>
      <protection locked="0"/>
    </xf>
    <xf numFmtId="38" fontId="18" fillId="33" borderId="0" xfId="44" applyFont="1" applyFill="1" applyAlignment="1" applyProtection="1">
      <alignment horizontal="center" vertical="center" wrapText="1"/>
      <protection locked="0"/>
    </xf>
    <xf numFmtId="38" fontId="18" fillId="33" borderId="13" xfId="44" applyFont="1" applyFill="1" applyBorder="1" applyAlignment="1" applyProtection="1">
      <alignment horizontal="center" vertical="center" wrapText="1"/>
      <protection locked="0"/>
    </xf>
    <xf numFmtId="0" fontId="18" fillId="0" borderId="24" xfId="0" applyFont="1" applyBorder="1" applyAlignment="1">
      <alignment horizontal="right" vertical="top" wrapText="1"/>
    </xf>
    <xf numFmtId="0" fontId="18" fillId="0" borderId="0" xfId="0" applyFont="1" applyAlignment="1">
      <alignment horizontal="right" vertical="top" wrapText="1"/>
    </xf>
    <xf numFmtId="0" fontId="18" fillId="0" borderId="13" xfId="0" applyFont="1" applyBorder="1" applyAlignment="1">
      <alignment horizontal="right" vertical="top" wrapText="1"/>
    </xf>
    <xf numFmtId="0" fontId="25" fillId="0" borderId="0" xfId="0" applyFont="1" applyAlignment="1">
      <alignment horizontal="center" vertical="center" wrapText="1"/>
    </xf>
    <xf numFmtId="0" fontId="18" fillId="0" borderId="0" xfId="0" applyFont="1" applyAlignment="1">
      <alignment horizontal="center" vertical="center" wrapText="1"/>
    </xf>
    <xf numFmtId="0" fontId="18" fillId="0" borderId="24" xfId="0" applyFont="1" applyBorder="1" applyAlignment="1">
      <alignment horizontal="left" vertical="top" wrapText="1"/>
    </xf>
    <xf numFmtId="0" fontId="18" fillId="0" borderId="0" xfId="0" applyFont="1" applyAlignment="1">
      <alignment horizontal="left" vertical="top" wrapText="1"/>
    </xf>
    <xf numFmtId="0" fontId="18" fillId="0" borderId="13" xfId="0" applyFont="1" applyBorder="1" applyAlignment="1">
      <alignment horizontal="left" vertical="top" wrapText="1"/>
    </xf>
    <xf numFmtId="0" fontId="18" fillId="33" borderId="0" xfId="0" applyFont="1" applyFill="1" applyAlignment="1" applyProtection="1">
      <alignment horizontal="center" vertical="center" wrapText="1"/>
      <protection locked="0"/>
    </xf>
    <xf numFmtId="0" fontId="25" fillId="0" borderId="25" xfId="0" applyFont="1" applyBorder="1" applyAlignment="1">
      <alignment horizontal="center" vertical="top" wrapText="1"/>
    </xf>
    <xf numFmtId="0" fontId="25" fillId="0" borderId="26" xfId="0" applyFont="1" applyBorder="1" applyAlignment="1">
      <alignment horizontal="center" vertical="top" wrapText="1"/>
    </xf>
    <xf numFmtId="0" fontId="18" fillId="33" borderId="26" xfId="0" applyFont="1" applyFill="1" applyBorder="1" applyAlignment="1" applyProtection="1">
      <alignment horizontal="center" vertical="center" wrapText="1"/>
      <protection locked="0"/>
    </xf>
    <xf numFmtId="0" fontId="18" fillId="0" borderId="36"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0" xfId="0" applyFont="1" applyAlignment="1">
      <alignment horizontal="justify" vertical="center" wrapText="1"/>
    </xf>
    <xf numFmtId="0" fontId="34" fillId="0" borderId="0" xfId="0" applyFont="1">
      <alignment vertical="center"/>
    </xf>
    <xf numFmtId="0" fontId="25" fillId="0" borderId="24" xfId="0" applyFont="1" applyBorder="1" applyAlignment="1">
      <alignment horizontal="left" vertical="center" wrapText="1"/>
    </xf>
    <xf numFmtId="0" fontId="25" fillId="0" borderId="0" xfId="0" applyFont="1" applyAlignment="1">
      <alignment horizontal="left" vertical="center" wrapText="1"/>
    </xf>
    <xf numFmtId="0" fontId="25" fillId="0" borderId="19" xfId="0" applyFont="1" applyBorder="1" applyAlignment="1">
      <alignment horizontal="left" vertical="center" wrapText="1"/>
    </xf>
    <xf numFmtId="0" fontId="18" fillId="0" borderId="34"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0" xfId="0" applyFont="1" applyAlignment="1">
      <alignment horizontal="left" vertical="center" wrapText="1"/>
    </xf>
    <xf numFmtId="0" fontId="18" fillId="0" borderId="13" xfId="0" applyFont="1" applyBorder="1" applyAlignment="1">
      <alignment horizontal="left"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28" xfId="0" applyFont="1" applyBorder="1" applyAlignment="1">
      <alignment horizontal="center" vertical="center" wrapText="1"/>
    </xf>
    <xf numFmtId="0" fontId="20" fillId="0" borderId="51" xfId="0" applyFont="1" applyBorder="1" applyAlignment="1">
      <alignment horizontal="left" vertical="center" wrapText="1"/>
    </xf>
    <xf numFmtId="0" fontId="20" fillId="0" borderId="41" xfId="0" applyFont="1" applyBorder="1" applyAlignment="1">
      <alignment horizontal="left" vertical="center" wrapText="1"/>
    </xf>
    <xf numFmtId="0" fontId="20" fillId="0" borderId="17" xfId="0" applyFont="1" applyBorder="1" applyAlignment="1">
      <alignment horizontal="left" vertical="center" wrapText="1"/>
    </xf>
    <xf numFmtId="0" fontId="18" fillId="33" borderId="0" xfId="0" applyFont="1" applyFill="1" applyAlignment="1" applyProtection="1">
      <alignment horizontal="left" vertical="center"/>
      <protection locked="0"/>
    </xf>
    <xf numFmtId="0" fontId="18" fillId="33" borderId="0" xfId="0" applyFont="1" applyFill="1" applyAlignment="1" applyProtection="1">
      <alignment horizontal="left" vertical="center" wrapText="1"/>
      <protection locked="0"/>
    </xf>
    <xf numFmtId="0" fontId="40" fillId="33" borderId="0" xfId="0" applyFont="1" applyFill="1" applyAlignment="1" applyProtection="1">
      <alignment horizontal="left" vertical="center"/>
      <protection locked="0"/>
    </xf>
    <xf numFmtId="0" fontId="18" fillId="33" borderId="22" xfId="0" applyFont="1" applyFill="1" applyBorder="1" applyAlignment="1" applyProtection="1">
      <alignment horizontal="left" vertical="center" wrapText="1"/>
      <protection locked="0"/>
    </xf>
    <xf numFmtId="0" fontId="18" fillId="33" borderId="23" xfId="0" applyFont="1" applyFill="1" applyBorder="1" applyAlignment="1" applyProtection="1">
      <alignment horizontal="left" vertical="center" wrapText="1"/>
      <protection locked="0"/>
    </xf>
    <xf numFmtId="0" fontId="18" fillId="33" borderId="10" xfId="0" applyFont="1" applyFill="1" applyBorder="1" applyAlignment="1" applyProtection="1">
      <alignment horizontal="left" vertical="center" wrapText="1"/>
      <protection locked="0"/>
    </xf>
    <xf numFmtId="0" fontId="18" fillId="33" borderId="41" xfId="0" applyFont="1" applyFill="1" applyBorder="1" applyAlignment="1" applyProtection="1">
      <alignment horizontal="center" vertical="center" wrapText="1"/>
      <protection locked="0"/>
    </xf>
    <xf numFmtId="0" fontId="18" fillId="33" borderId="38" xfId="0" applyFont="1" applyFill="1" applyBorder="1" applyAlignment="1" applyProtection="1">
      <alignment horizontal="center" vertical="center" wrapText="1"/>
      <protection locked="0"/>
    </xf>
    <xf numFmtId="0" fontId="18" fillId="33" borderId="28" xfId="0" applyFont="1" applyFill="1" applyBorder="1" applyAlignment="1" applyProtection="1">
      <alignment horizontal="center" vertical="center" wrapText="1"/>
      <protection locked="0"/>
    </xf>
    <xf numFmtId="0" fontId="18" fillId="33" borderId="0" xfId="0" applyFont="1" applyFill="1" applyAlignment="1" applyProtection="1">
      <alignment horizontal="right" vertical="center" wrapText="1"/>
      <protection locked="0"/>
    </xf>
    <xf numFmtId="0" fontId="21" fillId="0" borderId="0" xfId="0" applyFont="1" applyAlignment="1">
      <alignment horizontal="center" vertical="top" wrapText="1"/>
    </xf>
    <xf numFmtId="0" fontId="20" fillId="0" borderId="36"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12" xfId="0" applyFont="1" applyBorder="1" applyAlignment="1">
      <alignment horizontal="center" vertical="center" wrapText="1"/>
    </xf>
    <xf numFmtId="0" fontId="18" fillId="0" borderId="39" xfId="0" applyFont="1" applyBorder="1" applyAlignment="1">
      <alignment horizontal="left" vertical="center" wrapText="1"/>
    </xf>
    <xf numFmtId="0" fontId="18" fillId="0" borderId="16" xfId="0" applyFont="1" applyBorder="1" applyAlignment="1">
      <alignment horizontal="left" vertical="center" wrapText="1"/>
    </xf>
    <xf numFmtId="0" fontId="18" fillId="33" borderId="37" xfId="0" applyFont="1" applyFill="1" applyBorder="1" applyAlignment="1" applyProtection="1">
      <alignment horizontal="center" vertical="center" wrapText="1"/>
      <protection locked="0"/>
    </xf>
    <xf numFmtId="0" fontId="18" fillId="33" borderId="40" xfId="0" applyFont="1" applyFill="1" applyBorder="1" applyAlignment="1" applyProtection="1">
      <alignment horizontal="center" vertical="center" wrapText="1"/>
      <protection locked="0"/>
    </xf>
    <xf numFmtId="0" fontId="18" fillId="33" borderId="21" xfId="0" applyFont="1" applyFill="1" applyBorder="1" applyAlignment="1" applyProtection="1">
      <alignment horizontal="center" vertical="center" wrapText="1"/>
      <protection locked="0"/>
    </xf>
    <xf numFmtId="0" fontId="18" fillId="33" borderId="12" xfId="0" applyFont="1" applyFill="1" applyBorder="1" applyAlignment="1" applyProtection="1">
      <alignment horizontal="center" vertical="center" wrapText="1"/>
      <protection locked="0"/>
    </xf>
    <xf numFmtId="0" fontId="20" fillId="33" borderId="23" xfId="0" applyFont="1" applyFill="1" applyBorder="1" applyAlignment="1" applyProtection="1">
      <alignment horizontal="center" vertical="center" wrapText="1"/>
      <protection locked="0"/>
    </xf>
    <xf numFmtId="0" fontId="25" fillId="0" borderId="13" xfId="0" applyFont="1" applyBorder="1" applyAlignment="1">
      <alignment horizontal="left" vertical="center" wrapText="1"/>
    </xf>
    <xf numFmtId="0" fontId="24" fillId="0" borderId="0" xfId="0" applyFont="1" applyAlignment="1">
      <alignment horizontal="justify" vertical="center" wrapText="1"/>
    </xf>
    <xf numFmtId="0" fontId="18" fillId="33" borderId="24" xfId="0" applyFont="1" applyFill="1" applyBorder="1" applyAlignment="1" applyProtection="1">
      <alignment horizontal="center" vertical="center" wrapText="1"/>
      <protection locked="0"/>
    </xf>
    <xf numFmtId="38" fontId="34" fillId="33" borderId="21" xfId="44" applyFont="1" applyFill="1" applyBorder="1" applyAlignment="1" applyProtection="1">
      <alignment horizontal="center" vertical="center" wrapText="1"/>
      <protection locked="0"/>
    </xf>
    <xf numFmtId="0" fontId="18" fillId="33" borderId="10" xfId="0" applyFont="1" applyFill="1" applyBorder="1" applyAlignment="1" applyProtection="1">
      <alignment horizontal="center" vertical="center" wrapText="1"/>
      <protection locked="0"/>
    </xf>
    <xf numFmtId="0" fontId="23" fillId="0" borderId="36"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2" xfId="0" applyFont="1" applyBorder="1" applyAlignment="1">
      <alignment horizontal="center" vertical="center" wrapText="1"/>
    </xf>
    <xf numFmtId="0" fontId="18" fillId="0" borderId="40" xfId="0" applyFont="1" applyBorder="1" applyAlignment="1">
      <alignment horizontal="right" vertical="top" wrapText="1"/>
    </xf>
    <xf numFmtId="0" fontId="18" fillId="0" borderId="21" xfId="0" applyFont="1" applyBorder="1" applyAlignment="1">
      <alignment horizontal="right" vertical="top" wrapText="1"/>
    </xf>
    <xf numFmtId="0" fontId="20" fillId="33" borderId="21" xfId="0" applyFont="1" applyFill="1" applyBorder="1" applyAlignment="1" applyProtection="1">
      <alignment horizontal="center" vertical="center" wrapText="1"/>
      <protection locked="0"/>
    </xf>
    <xf numFmtId="0" fontId="20" fillId="33" borderId="12" xfId="0" applyFont="1" applyFill="1" applyBorder="1" applyAlignment="1" applyProtection="1">
      <alignment horizontal="center" vertical="center" wrapText="1"/>
      <protection locked="0"/>
    </xf>
    <xf numFmtId="0" fontId="39" fillId="33" borderId="0" xfId="0" applyFont="1" applyFill="1" applyAlignment="1" applyProtection="1">
      <alignment horizontal="left" vertical="top"/>
      <protection locked="0"/>
    </xf>
    <xf numFmtId="0" fontId="18" fillId="0" borderId="29" xfId="0" applyFont="1" applyBorder="1" applyAlignment="1">
      <alignment horizontal="center" vertical="top" wrapText="1"/>
    </xf>
    <xf numFmtId="0" fontId="18" fillId="0" borderId="41" xfId="0" applyFont="1" applyBorder="1" applyAlignment="1">
      <alignment horizontal="center" vertical="top" wrapText="1"/>
    </xf>
    <xf numFmtId="0" fontId="18" fillId="33" borderId="34" xfId="0" applyFont="1" applyFill="1" applyBorder="1" applyAlignment="1" applyProtection="1">
      <alignment horizontal="center" vertical="center" wrapText="1"/>
      <protection locked="0"/>
    </xf>
    <xf numFmtId="0" fontId="18" fillId="33" borderId="31" xfId="0" applyFont="1" applyFill="1" applyBorder="1" applyAlignment="1" applyProtection="1">
      <alignment horizontal="center" vertical="center" wrapText="1"/>
      <protection locked="0"/>
    </xf>
    <xf numFmtId="0" fontId="18" fillId="33" borderId="35" xfId="0" applyFont="1" applyFill="1" applyBorder="1" applyAlignment="1" applyProtection="1">
      <alignment horizontal="center" vertical="center" wrapText="1"/>
      <protection locked="0"/>
    </xf>
    <xf numFmtId="0" fontId="18" fillId="33" borderId="13" xfId="0" applyFont="1" applyFill="1" applyBorder="1" applyAlignment="1" applyProtection="1">
      <alignment horizontal="center" vertical="center" wrapText="1"/>
      <protection locked="0"/>
    </xf>
    <xf numFmtId="0" fontId="40" fillId="0" borderId="0" xfId="42" applyFont="1"/>
    <xf numFmtId="4" fontId="40" fillId="33" borderId="47" xfId="42" applyNumberFormat="1" applyFont="1" applyFill="1" applyBorder="1" applyAlignment="1" applyProtection="1">
      <alignment horizontal="center" vertical="center"/>
      <protection locked="0"/>
    </xf>
    <xf numFmtId="4" fontId="40" fillId="33" borderId="49" xfId="42" applyNumberFormat="1" applyFont="1" applyFill="1" applyBorder="1" applyAlignment="1" applyProtection="1">
      <alignment horizontal="center" vertical="center"/>
      <protection locked="0"/>
    </xf>
    <xf numFmtId="0" fontId="34" fillId="0" borderId="0" xfId="42" applyFont="1" applyAlignment="1">
      <alignment horizontal="center"/>
    </xf>
    <xf numFmtId="0" fontId="40" fillId="0" borderId="47" xfId="42" applyFont="1" applyBorder="1" applyAlignment="1">
      <alignment horizontal="center" vertical="center"/>
    </xf>
    <xf numFmtId="0" fontId="40" fillId="0" borderId="48" xfId="42" applyFont="1" applyBorder="1" applyAlignment="1">
      <alignment horizontal="center" vertical="center"/>
    </xf>
    <xf numFmtId="0" fontId="40" fillId="33" borderId="47" xfId="42" applyFont="1" applyFill="1" applyBorder="1" applyAlignment="1" applyProtection="1">
      <alignment horizontal="center" vertical="center" wrapText="1"/>
      <protection locked="0"/>
    </xf>
    <xf numFmtId="0" fontId="40" fillId="33" borderId="48" xfId="42" applyFont="1" applyFill="1" applyBorder="1" applyAlignment="1" applyProtection="1">
      <alignment horizontal="center" vertical="center" wrapText="1"/>
      <protection locked="0"/>
    </xf>
    <xf numFmtId="0" fontId="34" fillId="33" borderId="47" xfId="42" applyFont="1" applyFill="1" applyBorder="1" applyAlignment="1" applyProtection="1">
      <alignment horizontal="center" vertical="center" wrapText="1"/>
      <protection locked="0"/>
    </xf>
    <xf numFmtId="0" fontId="34" fillId="33" borderId="48" xfId="42" applyFont="1" applyFill="1" applyBorder="1" applyAlignment="1" applyProtection="1">
      <alignment horizontal="center" vertical="center" wrapText="1"/>
      <protection locked="0"/>
    </xf>
    <xf numFmtId="0" fontId="34" fillId="33" borderId="77" xfId="42" applyFont="1" applyFill="1" applyBorder="1" applyAlignment="1" applyProtection="1">
      <alignment horizontal="center" vertical="center" wrapText="1"/>
      <protection locked="0"/>
    </xf>
    <xf numFmtId="0" fontId="34" fillId="33" borderId="78" xfId="42" applyFont="1" applyFill="1" applyBorder="1" applyAlignment="1" applyProtection="1">
      <alignment horizontal="center" vertical="center" wrapText="1"/>
      <protection locked="0"/>
    </xf>
    <xf numFmtId="0" fontId="44" fillId="0" borderId="67" xfId="42" applyFont="1" applyBorder="1" applyAlignment="1">
      <alignment horizontal="center"/>
    </xf>
    <xf numFmtId="0" fontId="34" fillId="34" borderId="45" xfId="42" applyFont="1" applyFill="1" applyBorder="1" applyAlignment="1">
      <alignment horizontal="center" vertical="center" wrapText="1"/>
    </xf>
    <xf numFmtId="0" fontId="34" fillId="34" borderId="46" xfId="42" applyFont="1" applyFill="1" applyBorder="1" applyAlignment="1">
      <alignment horizontal="center" vertical="center" wrapText="1"/>
    </xf>
    <xf numFmtId="0" fontId="34" fillId="34" borderId="46" xfId="42" applyFont="1" applyFill="1" applyBorder="1" applyAlignment="1">
      <alignment horizontal="center" vertical="center"/>
    </xf>
    <xf numFmtId="0" fontId="34" fillId="34" borderId="65" xfId="42" applyFont="1" applyFill="1" applyBorder="1" applyAlignment="1">
      <alignment horizontal="center" vertical="center"/>
    </xf>
    <xf numFmtId="0" fontId="34" fillId="34" borderId="69" xfId="42" applyFont="1" applyFill="1" applyBorder="1" applyAlignment="1">
      <alignment horizontal="center" vertical="center"/>
    </xf>
    <xf numFmtId="0" fontId="34" fillId="34" borderId="71" xfId="42" applyFont="1" applyFill="1" applyBorder="1" applyAlignment="1">
      <alignment horizontal="center" vertical="center"/>
    </xf>
    <xf numFmtId="0" fontId="34" fillId="34" borderId="52" xfId="42" applyFont="1" applyFill="1" applyBorder="1" applyAlignment="1">
      <alignment horizontal="center" vertical="center" wrapText="1"/>
    </xf>
    <xf numFmtId="0" fontId="34" fillId="34" borderId="53" xfId="42" applyFont="1" applyFill="1" applyBorder="1" applyAlignment="1">
      <alignment horizontal="center" vertical="center" wrapText="1"/>
    </xf>
    <xf numFmtId="0" fontId="34" fillId="34" borderId="57" xfId="42" applyFont="1" applyFill="1" applyBorder="1" applyAlignment="1">
      <alignment horizontal="center" vertical="center" wrapText="1"/>
    </xf>
    <xf numFmtId="0" fontId="34" fillId="34" borderId="58" xfId="42" applyFont="1" applyFill="1" applyBorder="1" applyAlignment="1">
      <alignment horizontal="center" vertical="center" wrapText="1"/>
    </xf>
    <xf numFmtId="0" fontId="34" fillId="34" borderId="59" xfId="42" applyFont="1" applyFill="1" applyBorder="1" applyAlignment="1">
      <alignment horizontal="center" vertical="center" wrapText="1"/>
    </xf>
    <xf numFmtId="0" fontId="34" fillId="34" borderId="61" xfId="42" applyFont="1" applyFill="1" applyBorder="1" applyAlignment="1">
      <alignment horizontal="center" vertical="center" wrapText="1"/>
    </xf>
    <xf numFmtId="0" fontId="34" fillId="34" borderId="68" xfId="42" applyFont="1" applyFill="1" applyBorder="1" applyAlignment="1">
      <alignment horizontal="center" vertical="center" textRotation="255" wrapText="1"/>
    </xf>
    <xf numFmtId="0" fontId="34" fillId="34" borderId="46" xfId="42" applyFont="1" applyFill="1" applyBorder="1" applyAlignment="1">
      <alignment horizontal="center" vertical="center" textRotation="255" wrapText="1"/>
    </xf>
    <xf numFmtId="0" fontId="34" fillId="0" borderId="73" xfId="42" applyFont="1" applyBorder="1" applyAlignment="1">
      <alignment vertical="center" textRotation="255" wrapText="1"/>
    </xf>
    <xf numFmtId="0" fontId="44" fillId="0" borderId="58" xfId="42" applyFont="1" applyBorder="1" applyAlignment="1">
      <alignment horizontal="center" vertical="center" textRotation="255"/>
    </xf>
    <xf numFmtId="0" fontId="50" fillId="34" borderId="47" xfId="42" applyFont="1" applyFill="1" applyBorder="1" applyAlignment="1">
      <alignment horizontal="left" indent="6"/>
    </xf>
    <xf numFmtId="0" fontId="50" fillId="34" borderId="49" xfId="42" applyFont="1" applyFill="1" applyBorder="1" applyAlignment="1">
      <alignment horizontal="left" indent="6"/>
    </xf>
    <xf numFmtId="177" fontId="36" fillId="33" borderId="49" xfId="43" applyNumberFormat="1" applyFont="1" applyFill="1" applyBorder="1" applyAlignment="1" applyProtection="1">
      <alignment horizontal="right"/>
      <protection locked="0"/>
    </xf>
    <xf numFmtId="0" fontId="34" fillId="34" borderId="63" xfId="42" applyFont="1" applyFill="1" applyBorder="1" applyAlignment="1">
      <alignment horizontal="center" vertical="center" wrapText="1"/>
    </xf>
    <xf numFmtId="0" fontId="34" fillId="34" borderId="66" xfId="42" applyFont="1" applyFill="1" applyBorder="1" applyAlignment="1">
      <alignment horizontal="center" vertical="center" wrapText="1"/>
    </xf>
    <xf numFmtId="0" fontId="34" fillId="34" borderId="70" xfId="42" applyFont="1" applyFill="1" applyBorder="1" applyAlignment="1">
      <alignment horizontal="center" vertical="center" wrapText="1"/>
    </xf>
    <xf numFmtId="0" fontId="34" fillId="34" borderId="42" xfId="42" applyFont="1" applyFill="1" applyBorder="1" applyAlignment="1">
      <alignment horizontal="center" vertical="center" wrapText="1"/>
    </xf>
    <xf numFmtId="0" fontId="34" fillId="34" borderId="67" xfId="42" applyFont="1" applyFill="1" applyBorder="1" applyAlignment="1">
      <alignment horizontal="center" vertical="center" wrapText="1"/>
    </xf>
    <xf numFmtId="0" fontId="34" fillId="34" borderId="68" xfId="42" applyFont="1" applyFill="1" applyBorder="1" applyAlignment="1">
      <alignment horizontal="center" vertical="center"/>
    </xf>
    <xf numFmtId="0" fontId="34" fillId="34" borderId="43" xfId="42" applyFont="1" applyFill="1" applyBorder="1" applyAlignment="1">
      <alignment horizontal="center"/>
    </xf>
    <xf numFmtId="0" fontId="34" fillId="34" borderId="64" xfId="42" applyFont="1" applyFill="1" applyBorder="1" applyAlignment="1">
      <alignment horizontal="center"/>
    </xf>
    <xf numFmtId="0" fontId="34" fillId="34" borderId="44" xfId="42" applyFont="1" applyFill="1" applyBorder="1" applyAlignment="1">
      <alignment horizontal="center"/>
    </xf>
    <xf numFmtId="179" fontId="50" fillId="33" borderId="55" xfId="42" applyNumberFormat="1" applyFont="1" applyFill="1" applyBorder="1" applyAlignment="1" applyProtection="1">
      <alignment horizontal="right"/>
      <protection locked="0"/>
    </xf>
    <xf numFmtId="0" fontId="50" fillId="34" borderId="57" xfId="42" applyFont="1" applyFill="1" applyBorder="1" applyAlignment="1">
      <alignment horizontal="right" indent="16"/>
    </xf>
    <xf numFmtId="0" fontId="50" fillId="34" borderId="0" xfId="42" applyFont="1" applyFill="1" applyAlignment="1">
      <alignment horizontal="right" indent="16"/>
    </xf>
    <xf numFmtId="177" fontId="36" fillId="33" borderId="0" xfId="43" applyNumberFormat="1" applyFont="1" applyFill="1" applyBorder="1" applyAlignment="1" applyProtection="1">
      <alignment horizontal="right"/>
      <protection locked="0"/>
    </xf>
    <xf numFmtId="179" fontId="50" fillId="33" borderId="60" xfId="42" applyNumberFormat="1" applyFont="1" applyFill="1" applyBorder="1" applyAlignment="1" applyProtection="1">
      <alignment horizontal="right"/>
      <protection locked="0"/>
    </xf>
    <xf numFmtId="0" fontId="50" fillId="34" borderId="52" xfId="42" applyFont="1" applyFill="1" applyBorder="1" applyAlignment="1">
      <alignment horizontal="left" indent="1"/>
    </xf>
    <xf numFmtId="0" fontId="50" fillId="34" borderId="50" xfId="42" applyFont="1" applyFill="1" applyBorder="1" applyAlignment="1">
      <alignment horizontal="left" indent="1"/>
    </xf>
    <xf numFmtId="177" fontId="36" fillId="33" borderId="50" xfId="43" applyNumberFormat="1" applyFont="1" applyFill="1" applyBorder="1" applyAlignment="1" applyProtection="1">
      <alignment horizontal="right"/>
      <protection locked="0"/>
    </xf>
    <xf numFmtId="0" fontId="34" fillId="0" borderId="0" xfId="42" applyFont="1"/>
    <xf numFmtId="0" fontId="35" fillId="34" borderId="0" xfId="42" applyFont="1" applyFill="1" applyAlignment="1">
      <alignment horizontal="center"/>
    </xf>
    <xf numFmtId="0" fontId="47" fillId="34" borderId="0" xfId="42" applyFont="1" applyFill="1" applyAlignment="1">
      <alignment horizontal="center"/>
    </xf>
    <xf numFmtId="177" fontId="49" fillId="33" borderId="26" xfId="43" applyNumberFormat="1" applyFont="1" applyFill="1" applyBorder="1" applyAlignment="1" applyProtection="1">
      <alignment horizontal="right"/>
      <protection locked="0"/>
    </xf>
    <xf numFmtId="177" fontId="36" fillId="33" borderId="0" xfId="42" applyNumberFormat="1" applyFont="1" applyFill="1" applyAlignment="1" applyProtection="1">
      <alignment horizontal="right"/>
      <protection locked="0"/>
    </xf>
    <xf numFmtId="0" fontId="36" fillId="33" borderId="0" xfId="42" applyFont="1" applyFill="1" applyAlignment="1" applyProtection="1">
      <alignment horizontal="right"/>
      <protection locked="0"/>
    </xf>
    <xf numFmtId="0" fontId="34" fillId="33" borderId="77" xfId="42" applyFont="1" applyFill="1" applyBorder="1" applyAlignment="1">
      <alignment horizontal="center" vertical="center" wrapText="1"/>
    </xf>
    <xf numFmtId="0" fontId="34" fillId="33" borderId="78" xfId="42" applyFont="1" applyFill="1" applyBorder="1" applyAlignment="1">
      <alignment horizontal="center" vertical="center" wrapText="1"/>
    </xf>
    <xf numFmtId="0" fontId="34" fillId="33" borderId="47" xfId="42" applyFont="1" applyFill="1" applyBorder="1" applyAlignment="1">
      <alignment horizontal="center" vertical="center" wrapText="1"/>
    </xf>
    <xf numFmtId="0" fontId="34" fillId="33" borderId="48" xfId="42" applyFont="1" applyFill="1" applyBorder="1" applyAlignment="1">
      <alignment horizontal="center" vertical="center" wrapText="1"/>
    </xf>
    <xf numFmtId="177" fontId="36" fillId="33" borderId="49" xfId="43" applyNumberFormat="1" applyFont="1" applyFill="1" applyBorder="1" applyAlignment="1">
      <alignment horizontal="right"/>
    </xf>
    <xf numFmtId="179" fontId="50" fillId="33" borderId="55" xfId="42" applyNumberFormat="1" applyFont="1" applyFill="1" applyBorder="1" applyAlignment="1">
      <alignment horizontal="right"/>
    </xf>
    <xf numFmtId="177" fontId="36" fillId="33" borderId="0" xfId="43" applyNumberFormat="1" applyFont="1" applyFill="1" applyBorder="1" applyAlignment="1">
      <alignment horizontal="right"/>
    </xf>
    <xf numFmtId="179" fontId="50" fillId="33" borderId="60" xfId="42" applyNumberFormat="1" applyFont="1" applyFill="1" applyBorder="1" applyAlignment="1">
      <alignment horizontal="right"/>
    </xf>
    <xf numFmtId="177" fontId="36" fillId="33" borderId="50" xfId="43" applyNumberFormat="1" applyFont="1" applyFill="1" applyBorder="1" applyAlignment="1">
      <alignment horizontal="right"/>
    </xf>
    <xf numFmtId="177" fontId="49" fillId="33" borderId="26" xfId="43" applyNumberFormat="1" applyFont="1" applyFill="1" applyBorder="1" applyAlignment="1">
      <alignment horizontal="right"/>
    </xf>
    <xf numFmtId="177" fontId="36" fillId="33" borderId="0" xfId="42" applyNumberFormat="1" applyFont="1" applyFill="1" applyAlignment="1">
      <alignment horizontal="right"/>
    </xf>
    <xf numFmtId="0" fontId="36" fillId="33" borderId="0" xfId="42" applyFont="1" applyFill="1" applyAlignment="1">
      <alignment horizontal="right"/>
    </xf>
    <xf numFmtId="0" fontId="0" fillId="0" borderId="0" xfId="0" applyAlignment="1">
      <alignment horizontal="center" vertical="center"/>
    </xf>
    <xf numFmtId="0" fontId="0" fillId="33" borderId="0" xfId="0" applyFill="1" applyAlignment="1" applyProtection="1">
      <alignment horizontal="left" vertical="center" wrapText="1"/>
      <protection locked="0"/>
    </xf>
    <xf numFmtId="0" fontId="34" fillId="0" borderId="0" xfId="0" applyFont="1" applyAlignment="1">
      <alignment horizontal="center" vertical="center"/>
    </xf>
    <xf numFmtId="0" fontId="40" fillId="0" borderId="0" xfId="0" applyFont="1" applyAlignment="1">
      <alignment horizontal="left" vertical="center" wrapText="1"/>
    </xf>
    <xf numFmtId="0" fontId="40" fillId="0" borderId="0" xfId="0" applyFont="1" applyAlignment="1">
      <alignment horizontal="left" vertical="center"/>
    </xf>
    <xf numFmtId="182" fontId="18" fillId="33" borderId="0" xfId="0" applyNumberFormat="1" applyFont="1" applyFill="1" applyAlignment="1" applyProtection="1">
      <alignment horizontal="left" vertical="center"/>
      <protection locked="0"/>
    </xf>
    <xf numFmtId="182" fontId="18" fillId="33" borderId="0" xfId="0" applyNumberFormat="1" applyFont="1" applyFill="1" applyAlignment="1" applyProtection="1">
      <alignment horizontal="left" vertical="center" wrapText="1"/>
      <protection locked="0"/>
    </xf>
    <xf numFmtId="182" fontId="25" fillId="33" borderId="0" xfId="0" applyNumberFormat="1" applyFont="1" applyFill="1" applyAlignment="1" applyProtection="1">
      <alignment horizontal="left" vertical="center"/>
      <protection locked="0"/>
    </xf>
    <xf numFmtId="182" fontId="58" fillId="33" borderId="0" xfId="0" applyNumberFormat="1" applyFont="1" applyFill="1" applyAlignment="1" applyProtection="1">
      <alignment horizontal="left" vertical="top"/>
      <protection locked="0"/>
    </xf>
    <xf numFmtId="182" fontId="40" fillId="33" borderId="0" xfId="0" applyNumberFormat="1" applyFont="1" applyFill="1" applyAlignment="1" applyProtection="1">
      <alignment horizontal="left" vertical="center"/>
      <protection locked="0"/>
    </xf>
    <xf numFmtId="180" fontId="34" fillId="33" borderId="0" xfId="0" applyNumberFormat="1" applyFont="1" applyFill="1" applyAlignment="1" applyProtection="1">
      <alignment horizontal="right" vertical="center"/>
      <protection locked="0"/>
    </xf>
    <xf numFmtId="0" fontId="20" fillId="33" borderId="0" xfId="0" applyFont="1" applyFill="1" applyAlignment="1" applyProtection="1">
      <alignment horizontal="center" vertical="center" wrapText="1"/>
      <protection locked="0"/>
    </xf>
    <xf numFmtId="0" fontId="20" fillId="33" borderId="19" xfId="0" applyFont="1" applyFill="1" applyBorder="1" applyAlignment="1" applyProtection="1">
      <alignment horizontal="center" vertical="center" wrapText="1"/>
      <protection locked="0"/>
    </xf>
    <xf numFmtId="0" fontId="40" fillId="0" borderId="0" xfId="0" applyFont="1">
      <alignment vertical="center"/>
    </xf>
    <xf numFmtId="0" fontId="18" fillId="0" borderId="29"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33" xfId="0" applyFont="1" applyBorder="1" applyAlignment="1">
      <alignment horizontal="center" vertical="top" wrapText="1"/>
    </xf>
    <xf numFmtId="0" fontId="18" fillId="0" borderId="26" xfId="0" applyFont="1" applyBorder="1" applyAlignment="1">
      <alignment horizontal="center" vertical="top" wrapText="1"/>
    </xf>
    <xf numFmtId="0" fontId="18" fillId="0" borderId="20" xfId="0" applyFont="1" applyBorder="1" applyAlignment="1">
      <alignment horizontal="center" vertical="top" wrapText="1"/>
    </xf>
    <xf numFmtId="0" fontId="20" fillId="33" borderId="31" xfId="0" applyFont="1" applyFill="1" applyBorder="1" applyAlignment="1" applyProtection="1">
      <alignment horizontal="center" vertical="center" wrapText="1"/>
      <protection locked="0"/>
    </xf>
    <xf numFmtId="0" fontId="18" fillId="0" borderId="30"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0" xfId="0" applyFont="1" applyAlignment="1">
      <alignment horizontal="right" vertical="center" wrapText="1"/>
    </xf>
    <xf numFmtId="38" fontId="40" fillId="33" borderId="0" xfId="44" applyFont="1" applyFill="1" applyAlignment="1" applyProtection="1">
      <alignment horizontal="center" vertical="center"/>
      <protection locked="0"/>
    </xf>
    <xf numFmtId="0" fontId="20" fillId="33" borderId="41" xfId="0" applyFont="1" applyFill="1" applyBorder="1" applyAlignment="1" applyProtection="1">
      <alignment horizontal="center" vertical="center" wrapText="1"/>
      <protection locked="0"/>
    </xf>
    <xf numFmtId="182" fontId="39" fillId="33" borderId="0" xfId="0" applyNumberFormat="1" applyFont="1" applyFill="1" applyAlignment="1" applyProtection="1">
      <alignment horizontal="left" vertical="top"/>
      <protection locked="0"/>
    </xf>
    <xf numFmtId="0" fontId="25" fillId="0" borderId="51" xfId="0" applyFont="1" applyBorder="1" applyAlignment="1">
      <alignment horizontal="left" vertical="center" wrapText="1"/>
    </xf>
    <xf numFmtId="0" fontId="25" fillId="0" borderId="17" xfId="0" applyFont="1" applyBorder="1" applyAlignment="1">
      <alignment horizontal="left" vertical="center" wrapText="1"/>
    </xf>
    <xf numFmtId="182" fontId="18" fillId="33" borderId="22" xfId="0" applyNumberFormat="1" applyFont="1" applyFill="1" applyBorder="1" applyAlignment="1" applyProtection="1">
      <alignment horizontal="center" vertical="center" wrapText="1"/>
      <protection locked="0"/>
    </xf>
    <xf numFmtId="182" fontId="18" fillId="33" borderId="23" xfId="0" applyNumberFormat="1" applyFont="1" applyFill="1" applyBorder="1" applyAlignment="1" applyProtection="1">
      <alignment horizontal="center" vertical="center" wrapText="1"/>
      <protection locked="0"/>
    </xf>
    <xf numFmtId="182" fontId="18" fillId="33" borderId="10" xfId="0" applyNumberFormat="1" applyFont="1" applyFill="1" applyBorder="1" applyAlignment="1" applyProtection="1">
      <alignment horizontal="center" vertical="center" wrapText="1"/>
      <protection locked="0"/>
    </xf>
    <xf numFmtId="0" fontId="18" fillId="0" borderId="41" xfId="0" applyFont="1" applyBorder="1" applyAlignment="1">
      <alignment horizontal="center" vertical="center" wrapText="1"/>
    </xf>
    <xf numFmtId="2" fontId="18" fillId="33" borderId="41" xfId="0" applyNumberFormat="1" applyFont="1" applyFill="1" applyBorder="1" applyAlignment="1" applyProtection="1">
      <alignment horizontal="center" vertical="center" wrapText="1"/>
      <protection locked="0"/>
    </xf>
    <xf numFmtId="182" fontId="50" fillId="33" borderId="0" xfId="0" applyNumberFormat="1" applyFont="1" applyFill="1" applyAlignment="1" applyProtection="1">
      <alignment horizontal="left" vertical="center"/>
      <protection locked="0"/>
    </xf>
    <xf numFmtId="182" fontId="18" fillId="33" borderId="34" xfId="0" applyNumberFormat="1" applyFont="1" applyFill="1" applyBorder="1" applyAlignment="1" applyProtection="1">
      <alignment horizontal="center" vertical="center" wrapText="1"/>
      <protection locked="0"/>
    </xf>
    <xf numFmtId="182" fontId="18" fillId="33" borderId="31" xfId="0" applyNumberFormat="1" applyFont="1" applyFill="1" applyBorder="1" applyAlignment="1" applyProtection="1">
      <alignment horizontal="center" vertical="center" wrapText="1"/>
      <protection locked="0"/>
    </xf>
    <xf numFmtId="182" fontId="18" fillId="33" borderId="35" xfId="0" applyNumberFormat="1" applyFont="1" applyFill="1" applyBorder="1" applyAlignment="1" applyProtection="1">
      <alignment horizontal="center" vertical="center" wrapText="1"/>
      <protection locked="0"/>
    </xf>
    <xf numFmtId="182" fontId="18" fillId="33" borderId="24" xfId="0" applyNumberFormat="1" applyFont="1" applyFill="1" applyBorder="1" applyAlignment="1" applyProtection="1">
      <alignment horizontal="center" vertical="center" wrapText="1"/>
      <protection locked="0"/>
    </xf>
    <xf numFmtId="182" fontId="18" fillId="33" borderId="0" xfId="0" applyNumberFormat="1" applyFont="1" applyFill="1" applyAlignment="1" applyProtection="1">
      <alignment horizontal="center" vertical="center" wrapText="1"/>
      <protection locked="0"/>
    </xf>
    <xf numFmtId="182" fontId="18" fillId="33" borderId="13" xfId="0" applyNumberFormat="1" applyFont="1" applyFill="1" applyBorder="1" applyAlignment="1" applyProtection="1">
      <alignment horizontal="center" vertical="center" wrapText="1"/>
      <protection locked="0"/>
    </xf>
    <xf numFmtId="2" fontId="18" fillId="33" borderId="0" xfId="0" applyNumberFormat="1" applyFont="1" applyFill="1" applyAlignment="1" applyProtection="1">
      <alignment horizontal="center" vertical="center" wrapText="1"/>
      <protection locked="0"/>
    </xf>
    <xf numFmtId="0" fontId="20" fillId="0" borderId="15" xfId="0" applyFont="1" applyBorder="1" applyAlignment="1">
      <alignment horizontal="center" vertical="center" wrapText="1"/>
    </xf>
    <xf numFmtId="0" fontId="20" fillId="0" borderId="11" xfId="0" applyFont="1" applyBorder="1" applyAlignment="1">
      <alignment horizontal="center" vertical="center" wrapText="1"/>
    </xf>
    <xf numFmtId="182" fontId="18" fillId="33" borderId="37" xfId="0" applyNumberFormat="1" applyFont="1" applyFill="1" applyBorder="1" applyAlignment="1" applyProtection="1">
      <alignment horizontal="center" vertical="center" wrapText="1"/>
      <protection locked="0"/>
    </xf>
    <xf numFmtId="182" fontId="18" fillId="33" borderId="38" xfId="0" applyNumberFormat="1" applyFont="1" applyFill="1" applyBorder="1" applyAlignment="1" applyProtection="1">
      <alignment horizontal="center" vertical="center" wrapText="1"/>
      <protection locked="0"/>
    </xf>
    <xf numFmtId="182" fontId="18" fillId="33" borderId="28" xfId="0" applyNumberFormat="1" applyFont="1" applyFill="1" applyBorder="1" applyAlignment="1" applyProtection="1">
      <alignment horizontal="center" vertical="center" wrapText="1"/>
      <protection locked="0"/>
    </xf>
    <xf numFmtId="182" fontId="18" fillId="33" borderId="40" xfId="0" applyNumberFormat="1" applyFont="1" applyFill="1" applyBorder="1" applyAlignment="1" applyProtection="1">
      <alignment horizontal="center" vertical="center" wrapText="1"/>
      <protection locked="0"/>
    </xf>
    <xf numFmtId="182" fontId="18" fillId="33" borderId="21" xfId="0" applyNumberFormat="1" applyFont="1" applyFill="1" applyBorder="1" applyAlignment="1" applyProtection="1">
      <alignment horizontal="center" vertical="center" wrapText="1"/>
      <protection locked="0"/>
    </xf>
    <xf numFmtId="182" fontId="18" fillId="33" borderId="12" xfId="0" applyNumberFormat="1" applyFont="1" applyFill="1" applyBorder="1" applyAlignment="1" applyProtection="1">
      <alignment horizontal="center" vertical="center" wrapText="1"/>
      <protection locked="0"/>
    </xf>
    <xf numFmtId="38" fontId="18" fillId="33" borderId="24" xfId="44" applyFont="1" applyFill="1" applyBorder="1" applyAlignment="1" applyProtection="1">
      <alignment horizontal="center" vertical="center" wrapText="1"/>
      <protection locked="0"/>
    </xf>
    <xf numFmtId="38" fontId="18" fillId="33" borderId="0" xfId="44" applyFont="1" applyFill="1" applyAlignment="1" applyProtection="1">
      <alignment horizontal="center" vertical="top" wrapText="1"/>
      <protection locked="0"/>
    </xf>
    <xf numFmtId="38" fontId="18" fillId="33" borderId="13" xfId="44" applyFont="1" applyFill="1" applyBorder="1" applyAlignment="1" applyProtection="1">
      <alignment horizontal="center" vertical="top" wrapText="1"/>
      <protection locked="0"/>
    </xf>
    <xf numFmtId="0" fontId="26" fillId="0" borderId="0" xfId="0" applyFont="1" applyAlignment="1">
      <alignment horizontal="center" vertical="center" wrapText="1"/>
    </xf>
    <xf numFmtId="0" fontId="18" fillId="33" borderId="29" xfId="0" applyFont="1" applyFill="1" applyBorder="1" applyAlignment="1" applyProtection="1">
      <alignment horizontal="center" vertical="center" wrapText="1"/>
      <protection locked="0"/>
    </xf>
    <xf numFmtId="0" fontId="18" fillId="33" borderId="17" xfId="0" applyFont="1" applyFill="1" applyBorder="1" applyAlignment="1" applyProtection="1">
      <alignment horizontal="center" vertical="center" wrapText="1"/>
      <protection locked="0"/>
    </xf>
    <xf numFmtId="0" fontId="18" fillId="0" borderId="17" xfId="0" applyFont="1" applyBorder="1" applyAlignment="1" applyProtection="1">
      <alignment horizontal="center" vertical="center" wrapText="1"/>
      <protection locked="0"/>
    </xf>
    <xf numFmtId="181" fontId="18" fillId="33" borderId="29" xfId="0" applyNumberFormat="1" applyFont="1" applyFill="1" applyBorder="1" applyAlignment="1" applyProtection="1">
      <alignment horizontal="center" vertical="center" wrapText="1"/>
      <protection locked="0"/>
    </xf>
    <xf numFmtId="181" fontId="18" fillId="33" borderId="41" xfId="0" applyNumberFormat="1" applyFont="1" applyFill="1" applyBorder="1" applyAlignment="1" applyProtection="1">
      <alignment horizontal="center" vertical="center" wrapText="1"/>
      <protection locked="0"/>
    </xf>
    <xf numFmtId="0" fontId="18" fillId="0" borderId="30" xfId="0" applyFont="1" applyBorder="1" applyAlignment="1">
      <alignment horizontal="left" vertical="center" wrapText="1"/>
    </xf>
    <xf numFmtId="0" fontId="18" fillId="0" borderId="18" xfId="0" applyFont="1" applyBorder="1" applyAlignment="1">
      <alignment horizontal="left" vertical="center" wrapText="1"/>
    </xf>
    <xf numFmtId="0" fontId="18" fillId="0" borderId="33" xfId="0" applyFont="1" applyBorder="1" applyAlignment="1">
      <alignment horizontal="left" vertical="center" wrapText="1"/>
    </xf>
    <xf numFmtId="0" fontId="18" fillId="0" borderId="20" xfId="0" applyFont="1" applyBorder="1" applyAlignment="1">
      <alignment horizontal="left" vertical="center" wrapText="1"/>
    </xf>
    <xf numFmtId="38" fontId="18" fillId="33" borderId="29" xfId="44" applyFont="1" applyFill="1" applyBorder="1" applyAlignment="1" applyProtection="1">
      <alignment horizontal="center" vertical="center" wrapText="1"/>
      <protection locked="0"/>
    </xf>
    <xf numFmtId="38" fontId="18" fillId="33" borderId="41" xfId="44" applyFont="1" applyFill="1" applyBorder="1" applyAlignment="1" applyProtection="1">
      <alignment horizontal="center" vertical="center" wrapText="1"/>
      <protection locked="0"/>
    </xf>
    <xf numFmtId="38" fontId="18" fillId="33" borderId="17" xfId="44" applyFont="1" applyFill="1" applyBorder="1" applyAlignment="1" applyProtection="1">
      <alignment horizontal="center" vertical="center" wrapText="1"/>
      <protection locked="0"/>
    </xf>
    <xf numFmtId="0" fontId="51" fillId="33" borderId="0" xfId="0" applyFont="1" applyFill="1" applyAlignment="1" applyProtection="1">
      <alignment horizontal="left" vertical="center"/>
      <protection locked="0"/>
    </xf>
    <xf numFmtId="182" fontId="18" fillId="33" borderId="29" xfId="0" applyNumberFormat="1" applyFont="1" applyFill="1" applyBorder="1" applyAlignment="1" applyProtection="1">
      <alignment horizontal="center" vertical="center" wrapText="1"/>
      <protection locked="0"/>
    </xf>
    <xf numFmtId="182" fontId="18" fillId="33" borderId="41" xfId="0" applyNumberFormat="1" applyFont="1" applyFill="1" applyBorder="1" applyAlignment="1" applyProtection="1">
      <alignment horizontal="center" vertical="center" wrapText="1"/>
      <protection locked="0"/>
    </xf>
    <xf numFmtId="182" fontId="18" fillId="33" borderId="17" xfId="0" applyNumberFormat="1" applyFont="1" applyFill="1" applyBorder="1" applyAlignment="1" applyProtection="1">
      <alignment horizontal="center" vertical="center" wrapText="1"/>
      <protection locked="0"/>
    </xf>
    <xf numFmtId="0" fontId="51" fillId="33" borderId="0" xfId="0" applyFont="1" applyFill="1" applyAlignment="1" applyProtection="1">
      <alignment horizontal="left" vertical="center" wrapText="1"/>
      <protection locked="0"/>
    </xf>
    <xf numFmtId="0" fontId="18" fillId="0" borderId="0" xfId="0" applyFont="1" applyAlignment="1">
      <alignment horizontal="center" vertical="center"/>
    </xf>
    <xf numFmtId="0" fontId="0" fillId="0" borderId="0" xfId="0">
      <alignment vertical="center"/>
    </xf>
    <xf numFmtId="0" fontId="28" fillId="0" borderId="0" xfId="0" applyFont="1" applyAlignment="1">
      <alignment horizontal="center" vertical="center" wrapText="1"/>
    </xf>
    <xf numFmtId="182" fontId="57" fillId="33" borderId="0" xfId="0" applyNumberFormat="1" applyFont="1" applyFill="1" applyAlignment="1" applyProtection="1">
      <alignment horizontal="left" vertical="center" wrapText="1"/>
      <protection locked="0"/>
    </xf>
    <xf numFmtId="182" fontId="57" fillId="33" borderId="0" xfId="0" applyNumberFormat="1" applyFont="1" applyFill="1" applyAlignment="1" applyProtection="1">
      <alignment horizontal="left" vertical="center"/>
      <protection locked="0"/>
    </xf>
    <xf numFmtId="0" fontId="34" fillId="0" borderId="47" xfId="42" applyFont="1" applyBorder="1" applyAlignment="1">
      <alignment horizontal="center" vertical="center"/>
    </xf>
    <xf numFmtId="0" fontId="34" fillId="0" borderId="48" xfId="42" applyFont="1" applyBorder="1" applyAlignment="1">
      <alignment horizontal="center" vertical="center"/>
    </xf>
    <xf numFmtId="182" fontId="34" fillId="33" borderId="47" xfId="42" applyNumberFormat="1" applyFont="1" applyFill="1" applyBorder="1" applyAlignment="1" applyProtection="1">
      <alignment horizontal="center" vertical="center" wrapText="1"/>
      <protection locked="0"/>
    </xf>
    <xf numFmtId="182" fontId="34" fillId="33" borderId="49" xfId="42" applyNumberFormat="1" applyFont="1" applyFill="1" applyBorder="1" applyAlignment="1" applyProtection="1">
      <alignment horizontal="center" vertical="center" wrapText="1"/>
      <protection locked="0"/>
    </xf>
    <xf numFmtId="182" fontId="34" fillId="33" borderId="48" xfId="42" applyNumberFormat="1" applyFont="1" applyFill="1" applyBorder="1" applyAlignment="1" applyProtection="1">
      <alignment horizontal="center" vertical="center" wrapText="1"/>
      <protection locked="0"/>
    </xf>
    <xf numFmtId="182" fontId="34" fillId="33" borderId="0" xfId="42" applyNumberFormat="1" applyFont="1" applyFill="1" applyAlignment="1" applyProtection="1">
      <alignment horizontal="center" vertical="center"/>
      <protection locked="0"/>
    </xf>
    <xf numFmtId="0" fontId="34" fillId="0" borderId="49" xfId="42" applyFont="1" applyBorder="1" applyAlignment="1">
      <alignment horizontal="center" vertical="center"/>
    </xf>
    <xf numFmtId="183" fontId="34" fillId="33" borderId="0" xfId="42" applyNumberFormat="1" applyFont="1" applyFill="1" applyAlignment="1" applyProtection="1">
      <alignment horizontal="center" vertical="center"/>
      <protection locked="0"/>
    </xf>
    <xf numFmtId="182" fontId="51" fillId="33" borderId="0" xfId="42" applyNumberFormat="1" applyFont="1" applyFill="1" applyAlignment="1" applyProtection="1">
      <alignment horizontal="center" vertical="center" wrapText="1"/>
      <protection locked="0"/>
    </xf>
    <xf numFmtId="184" fontId="34" fillId="33" borderId="0" xfId="42" applyNumberFormat="1" applyFont="1" applyFill="1" applyAlignment="1" applyProtection="1">
      <alignment horizontal="center" vertical="center"/>
      <protection locked="0"/>
    </xf>
    <xf numFmtId="0" fontId="59" fillId="34" borderId="57" xfId="42" applyFont="1" applyFill="1" applyBorder="1" applyAlignment="1">
      <alignment horizontal="left" indent="6"/>
    </xf>
    <xf numFmtId="0" fontId="59" fillId="34" borderId="0" xfId="42" applyFont="1" applyFill="1" applyAlignment="1">
      <alignment horizontal="left" indent="6"/>
    </xf>
    <xf numFmtId="0" fontId="38" fillId="34" borderId="49" xfId="42" applyFont="1" applyFill="1" applyBorder="1" applyAlignment="1">
      <alignment horizontal="right"/>
    </xf>
    <xf numFmtId="0" fontId="60" fillId="34" borderId="30" xfId="42" applyFont="1" applyFill="1" applyBorder="1" applyAlignment="1">
      <alignment horizontal="left" vertical="center" shrinkToFit="1"/>
    </xf>
    <xf numFmtId="0" fontId="60" fillId="34" borderId="31" xfId="42" applyFont="1" applyFill="1" applyBorder="1" applyAlignment="1">
      <alignment horizontal="left" vertical="center" shrinkToFit="1"/>
    </xf>
    <xf numFmtId="0" fontId="60" fillId="34" borderId="29" xfId="42" applyFont="1" applyFill="1" applyBorder="1" applyAlignment="1">
      <alignment horizontal="left" vertical="center" wrapText="1" shrinkToFit="1"/>
    </xf>
    <xf numFmtId="0" fontId="60" fillId="34" borderId="41" xfId="42" applyFont="1" applyFill="1" applyBorder="1" applyAlignment="1">
      <alignment horizontal="left" vertical="center" shrinkToFit="1"/>
    </xf>
    <xf numFmtId="0" fontId="60" fillId="34" borderId="80" xfId="42" applyFont="1" applyFill="1" applyBorder="1" applyAlignment="1">
      <alignment horizontal="left" vertical="center" shrinkToFit="1"/>
    </xf>
    <xf numFmtId="177" fontId="36" fillId="33" borderId="81" xfId="43" applyNumberFormat="1" applyFont="1" applyFill="1" applyBorder="1" applyAlignment="1" applyProtection="1">
      <alignment horizontal="center" vertical="center"/>
      <protection locked="0"/>
    </xf>
    <xf numFmtId="185" fontId="34" fillId="33" borderId="67" xfId="42" applyNumberFormat="1" applyFont="1" applyFill="1" applyBorder="1" applyAlignment="1" applyProtection="1">
      <alignment vertical="center"/>
      <protection locked="0"/>
    </xf>
    <xf numFmtId="185" fontId="34" fillId="33" borderId="76" xfId="42" applyNumberFormat="1" applyFont="1" applyFill="1" applyBorder="1" applyAlignment="1" applyProtection="1">
      <alignment vertical="center"/>
      <protection locked="0"/>
    </xf>
    <xf numFmtId="177" fontId="36" fillId="33" borderId="62" xfId="43" applyNumberFormat="1" applyFont="1" applyFill="1" applyBorder="1" applyAlignment="1" applyProtection="1">
      <alignment horizontal="center" vertical="center"/>
    </xf>
    <xf numFmtId="177" fontId="36" fillId="33" borderId="81" xfId="43" applyNumberFormat="1" applyFont="1" applyFill="1" applyBorder="1" applyAlignment="1" applyProtection="1">
      <alignment horizontal="center" vertical="center"/>
    </xf>
    <xf numFmtId="185" fontId="34" fillId="33" borderId="67" xfId="42" applyNumberFormat="1" applyFont="1" applyFill="1" applyBorder="1" applyAlignment="1">
      <alignment vertical="center"/>
    </xf>
    <xf numFmtId="38" fontId="34" fillId="33" borderId="67" xfId="43" applyFont="1" applyFill="1" applyBorder="1" applyAlignment="1" applyProtection="1">
      <alignment horizontal="right" vertical="center"/>
    </xf>
    <xf numFmtId="185" fontId="34" fillId="33" borderId="76" xfId="42" applyNumberFormat="1" applyFont="1" applyFill="1" applyBorder="1" applyAlignment="1">
      <alignment vertical="center"/>
    </xf>
    <xf numFmtId="38" fontId="34" fillId="33" borderId="76" xfId="43" applyFont="1" applyFill="1" applyBorder="1" applyAlignment="1" applyProtection="1">
      <alignment horizontal="right" vertical="center"/>
    </xf>
    <xf numFmtId="0" fontId="43" fillId="0" borderId="0" xfId="0" applyFont="1" applyAlignment="1">
      <alignment horizontal="justify" vertical="center" wrapText="1"/>
    </xf>
    <xf numFmtId="0" fontId="43" fillId="0" borderId="0" xfId="0" applyFont="1">
      <alignment vertical="center"/>
    </xf>
    <xf numFmtId="177" fontId="62" fillId="33" borderId="26" xfId="43" applyNumberFormat="1" applyFont="1" applyFill="1" applyBorder="1" applyAlignment="1" applyProtection="1">
      <alignment horizontal="right"/>
      <protection locked="0"/>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桁区切り 2" xfId="43" xr:uid="{7FDE853C-856E-4F02-98B9-A4EE5FB3345E}"/>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7D737B00-3009-4054-B166-A29DB894868C}"/>
    <cellStyle name="良い" xfId="6" builtinId="26" customBuiltin="1"/>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76446</xdr:colOff>
      <xdr:row>61</xdr:row>
      <xdr:rowOff>12700</xdr:rowOff>
    </xdr:from>
    <xdr:to>
      <xdr:col>12</xdr:col>
      <xdr:colOff>87924</xdr:colOff>
      <xdr:row>62</xdr:row>
      <xdr:rowOff>36633</xdr:rowOff>
    </xdr:to>
    <xdr:sp macro="" textlink="">
      <xdr:nvSpPr>
        <xdr:cNvPr id="2" name="フローチャート: 結合子 1">
          <a:extLst>
            <a:ext uri="{FF2B5EF4-FFF2-40B4-BE49-F238E27FC236}">
              <a16:creationId xmlns:a16="http://schemas.microsoft.com/office/drawing/2014/main" id="{7356795D-8349-487D-B265-FBD40DAA14E0}"/>
            </a:ext>
          </a:extLst>
        </xdr:cNvPr>
        <xdr:cNvSpPr/>
      </xdr:nvSpPr>
      <xdr:spPr bwMode="auto">
        <a:xfrm>
          <a:off x="5974619" y="16161238"/>
          <a:ext cx="304555" cy="251068"/>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226159</xdr:colOff>
      <xdr:row>35</xdr:row>
      <xdr:rowOff>12699</xdr:rowOff>
    </xdr:from>
    <xdr:to>
      <xdr:col>12</xdr:col>
      <xdr:colOff>228112</xdr:colOff>
      <xdr:row>35</xdr:row>
      <xdr:rowOff>257419</xdr:rowOff>
    </xdr:to>
    <xdr:sp macro="" textlink="">
      <xdr:nvSpPr>
        <xdr:cNvPr id="3" name="フローチャート: 結合子 2">
          <a:extLst>
            <a:ext uri="{FF2B5EF4-FFF2-40B4-BE49-F238E27FC236}">
              <a16:creationId xmlns:a16="http://schemas.microsoft.com/office/drawing/2014/main" id="{4C08A326-FC57-4546-B5B1-D6E39749F6E2}"/>
            </a:ext>
          </a:extLst>
        </xdr:cNvPr>
        <xdr:cNvSpPr>
          <a:spLocks noChangeAspect="1"/>
        </xdr:cNvSpPr>
      </xdr:nvSpPr>
      <xdr:spPr bwMode="auto">
        <a:xfrm>
          <a:off x="6021755" y="9588987"/>
          <a:ext cx="295030" cy="244720"/>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11</xdr:col>
      <xdr:colOff>226159</xdr:colOff>
      <xdr:row>33</xdr:row>
      <xdr:rowOff>225180</xdr:rowOff>
    </xdr:from>
    <xdr:to>
      <xdr:col>12</xdr:col>
      <xdr:colOff>218587</xdr:colOff>
      <xdr:row>34</xdr:row>
      <xdr:rowOff>228111</xdr:rowOff>
    </xdr:to>
    <xdr:sp macro="" textlink="">
      <xdr:nvSpPr>
        <xdr:cNvPr id="4" name="フローチャート: 結合子 3">
          <a:extLst>
            <a:ext uri="{FF2B5EF4-FFF2-40B4-BE49-F238E27FC236}">
              <a16:creationId xmlns:a16="http://schemas.microsoft.com/office/drawing/2014/main" id="{81B7DC90-9BA8-4CEE-AC6C-AE0114619486}"/>
            </a:ext>
          </a:extLst>
        </xdr:cNvPr>
        <xdr:cNvSpPr>
          <a:spLocks noChangeAspect="1"/>
        </xdr:cNvSpPr>
      </xdr:nvSpPr>
      <xdr:spPr bwMode="auto">
        <a:xfrm>
          <a:off x="6021755" y="9244622"/>
          <a:ext cx="285505" cy="244720"/>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12</xdr:col>
      <xdr:colOff>268837</xdr:colOff>
      <xdr:row>19</xdr:row>
      <xdr:rowOff>220432</xdr:rowOff>
    </xdr:from>
    <xdr:to>
      <xdr:col>12</xdr:col>
      <xdr:colOff>554342</xdr:colOff>
      <xdr:row>21</xdr:row>
      <xdr:rowOff>18806</xdr:rowOff>
    </xdr:to>
    <xdr:sp macro="" textlink="">
      <xdr:nvSpPr>
        <xdr:cNvPr id="5" name="フローチャート: 結合子 4">
          <a:extLst>
            <a:ext uri="{FF2B5EF4-FFF2-40B4-BE49-F238E27FC236}">
              <a16:creationId xmlns:a16="http://schemas.microsoft.com/office/drawing/2014/main" id="{27C87F1E-99D2-4F66-B675-33F56882E5BD}"/>
            </a:ext>
          </a:extLst>
        </xdr:cNvPr>
        <xdr:cNvSpPr>
          <a:spLocks noChangeAspect="1"/>
        </xdr:cNvSpPr>
      </xdr:nvSpPr>
      <xdr:spPr bwMode="auto">
        <a:xfrm>
          <a:off x="6671294" y="4949802"/>
          <a:ext cx="285505" cy="262200"/>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11</xdr:col>
      <xdr:colOff>229450</xdr:colOff>
      <xdr:row>36</xdr:row>
      <xdr:rowOff>174422</xdr:rowOff>
    </xdr:from>
    <xdr:to>
      <xdr:col>12</xdr:col>
      <xdr:colOff>231403</xdr:colOff>
      <xdr:row>37</xdr:row>
      <xdr:rowOff>192751</xdr:rowOff>
    </xdr:to>
    <xdr:sp macro="" textlink="">
      <xdr:nvSpPr>
        <xdr:cNvPr id="6" name="フローチャート: 結合子 5">
          <a:extLst>
            <a:ext uri="{FF2B5EF4-FFF2-40B4-BE49-F238E27FC236}">
              <a16:creationId xmlns:a16="http://schemas.microsoft.com/office/drawing/2014/main" id="{7FC0066C-6903-4272-959F-B0EA112371EE}"/>
            </a:ext>
          </a:extLst>
        </xdr:cNvPr>
        <xdr:cNvSpPr>
          <a:spLocks noChangeAspect="1"/>
        </xdr:cNvSpPr>
      </xdr:nvSpPr>
      <xdr:spPr bwMode="auto">
        <a:xfrm>
          <a:off x="6314407" y="9042335"/>
          <a:ext cx="300126" cy="244720"/>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11</xdr:col>
      <xdr:colOff>224066</xdr:colOff>
      <xdr:row>47</xdr:row>
      <xdr:rowOff>205344</xdr:rowOff>
    </xdr:from>
    <xdr:to>
      <xdr:col>12</xdr:col>
      <xdr:colOff>226019</xdr:colOff>
      <xdr:row>48</xdr:row>
      <xdr:rowOff>223672</xdr:rowOff>
    </xdr:to>
    <xdr:sp macro="" textlink="">
      <xdr:nvSpPr>
        <xdr:cNvPr id="7" name="フローチャート: 結合子 6">
          <a:extLst>
            <a:ext uri="{FF2B5EF4-FFF2-40B4-BE49-F238E27FC236}">
              <a16:creationId xmlns:a16="http://schemas.microsoft.com/office/drawing/2014/main" id="{363DCFB6-9012-40E1-B657-28C8A1B3B811}"/>
            </a:ext>
          </a:extLst>
        </xdr:cNvPr>
        <xdr:cNvSpPr>
          <a:spLocks noChangeAspect="1"/>
        </xdr:cNvSpPr>
      </xdr:nvSpPr>
      <xdr:spPr bwMode="auto">
        <a:xfrm>
          <a:off x="6328349" y="11792714"/>
          <a:ext cx="300127" cy="250241"/>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12</xdr:col>
      <xdr:colOff>16566</xdr:colOff>
      <xdr:row>3</xdr:row>
      <xdr:rowOff>182217</xdr:rowOff>
    </xdr:from>
    <xdr:to>
      <xdr:col>15</xdr:col>
      <xdr:colOff>157369</xdr:colOff>
      <xdr:row>7</xdr:row>
      <xdr:rowOff>153681</xdr:rowOff>
    </xdr:to>
    <xdr:sp macro="" textlink="">
      <xdr:nvSpPr>
        <xdr:cNvPr id="8" name="テキスト ボックス 7">
          <a:extLst>
            <a:ext uri="{FF2B5EF4-FFF2-40B4-BE49-F238E27FC236}">
              <a16:creationId xmlns:a16="http://schemas.microsoft.com/office/drawing/2014/main" id="{FB81476D-EB71-47E8-A5A1-88826E3C0530}"/>
            </a:ext>
          </a:extLst>
        </xdr:cNvPr>
        <xdr:cNvSpPr txBox="1"/>
      </xdr:nvSpPr>
      <xdr:spPr>
        <a:xfrm>
          <a:off x="6419023" y="886239"/>
          <a:ext cx="2103781" cy="89911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着色セルに</a:t>
          </a:r>
          <a:endParaRPr kumimoji="1" lang="en-US" altLang="ja-JP" sz="1600"/>
        </a:p>
        <a:p>
          <a:pPr algn="ctr"/>
          <a:r>
            <a:rPr kumimoji="1" lang="ja-JP" altLang="en-US" sz="1600"/>
            <a:t>入力してください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1798320</xdr:colOff>
      <xdr:row>19</xdr:row>
      <xdr:rowOff>83820</xdr:rowOff>
    </xdr:from>
    <xdr:to>
      <xdr:col>3</xdr:col>
      <xdr:colOff>2316480</xdr:colOff>
      <xdr:row>20</xdr:row>
      <xdr:rowOff>76200</xdr:rowOff>
    </xdr:to>
    <xdr:sp macro="" textlink="">
      <xdr:nvSpPr>
        <xdr:cNvPr id="2" name="矢印: 下 1">
          <a:extLst>
            <a:ext uri="{FF2B5EF4-FFF2-40B4-BE49-F238E27FC236}">
              <a16:creationId xmlns:a16="http://schemas.microsoft.com/office/drawing/2014/main" id="{79A8132B-0900-4EE0-BB8E-424657B2FF20}"/>
            </a:ext>
          </a:extLst>
        </xdr:cNvPr>
        <xdr:cNvSpPr/>
      </xdr:nvSpPr>
      <xdr:spPr>
        <a:xfrm>
          <a:off x="2392045" y="5173345"/>
          <a:ext cx="511810" cy="255905"/>
        </a:xfrm>
        <a:prstGeom prst="downArrow">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1790238</xdr:colOff>
      <xdr:row>24</xdr:row>
      <xdr:rowOff>150091</xdr:rowOff>
    </xdr:from>
    <xdr:to>
      <xdr:col>3</xdr:col>
      <xdr:colOff>2308398</xdr:colOff>
      <xdr:row>25</xdr:row>
      <xdr:rowOff>130926</xdr:rowOff>
    </xdr:to>
    <xdr:sp macro="" textlink="">
      <xdr:nvSpPr>
        <xdr:cNvPr id="3" name="矢印: 下 2">
          <a:extLst>
            <a:ext uri="{FF2B5EF4-FFF2-40B4-BE49-F238E27FC236}">
              <a16:creationId xmlns:a16="http://schemas.microsoft.com/office/drawing/2014/main" id="{527205C9-2AD4-4C9A-A405-86135B4B940F}"/>
            </a:ext>
          </a:extLst>
        </xdr:cNvPr>
        <xdr:cNvSpPr/>
      </xdr:nvSpPr>
      <xdr:spPr>
        <a:xfrm>
          <a:off x="2380788" y="7027141"/>
          <a:ext cx="521335" cy="247535"/>
        </a:xfrm>
        <a:prstGeom prst="downArrow">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273326</xdr:colOff>
      <xdr:row>2</xdr:row>
      <xdr:rowOff>132522</xdr:rowOff>
    </xdr:from>
    <xdr:to>
      <xdr:col>12</xdr:col>
      <xdr:colOff>417304</xdr:colOff>
      <xdr:row>5</xdr:row>
      <xdr:rowOff>256248</xdr:rowOff>
    </xdr:to>
    <xdr:sp macro="" textlink="">
      <xdr:nvSpPr>
        <xdr:cNvPr id="4" name="テキスト ボックス 3">
          <a:extLst>
            <a:ext uri="{FF2B5EF4-FFF2-40B4-BE49-F238E27FC236}">
              <a16:creationId xmlns:a16="http://schemas.microsoft.com/office/drawing/2014/main" id="{D62F0A35-EC4A-48C9-8746-20DB1A16EB96}"/>
            </a:ext>
          </a:extLst>
        </xdr:cNvPr>
        <xdr:cNvSpPr txBox="1"/>
      </xdr:nvSpPr>
      <xdr:spPr>
        <a:xfrm>
          <a:off x="6377609" y="596348"/>
          <a:ext cx="2106956" cy="90229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着色セルに</a:t>
          </a:r>
          <a:endParaRPr kumimoji="1" lang="en-US" altLang="ja-JP" sz="1600"/>
        </a:p>
        <a:p>
          <a:pPr algn="ctr"/>
          <a:r>
            <a:rPr kumimoji="1" lang="ja-JP" altLang="en-US" sz="1600"/>
            <a:t>入力してください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23</xdr:col>
      <xdr:colOff>228739</xdr:colOff>
      <xdr:row>1</xdr:row>
      <xdr:rowOff>107675</xdr:rowOff>
    </xdr:from>
    <xdr:to>
      <xdr:col>28</xdr:col>
      <xdr:colOff>303281</xdr:colOff>
      <xdr:row>5</xdr:row>
      <xdr:rowOff>86002</xdr:rowOff>
    </xdr:to>
    <xdr:sp macro="" textlink="">
      <xdr:nvSpPr>
        <xdr:cNvPr id="2" name="テキスト ボックス 1">
          <a:extLst>
            <a:ext uri="{FF2B5EF4-FFF2-40B4-BE49-F238E27FC236}">
              <a16:creationId xmlns:a16="http://schemas.microsoft.com/office/drawing/2014/main" id="{495CA356-5F18-47E9-8135-20854B594FDD}"/>
            </a:ext>
          </a:extLst>
        </xdr:cNvPr>
        <xdr:cNvSpPr txBox="1"/>
      </xdr:nvSpPr>
      <xdr:spPr>
        <a:xfrm>
          <a:off x="9267964" y="285475"/>
          <a:ext cx="3360667" cy="117847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1798320</xdr:colOff>
      <xdr:row>18</xdr:row>
      <xdr:rowOff>83820</xdr:rowOff>
    </xdr:from>
    <xdr:to>
      <xdr:col>2</xdr:col>
      <xdr:colOff>2316480</xdr:colOff>
      <xdr:row>19</xdr:row>
      <xdr:rowOff>76200</xdr:rowOff>
    </xdr:to>
    <xdr:sp macro="" textlink="">
      <xdr:nvSpPr>
        <xdr:cNvPr id="2" name="矢印: 下 1">
          <a:extLst>
            <a:ext uri="{FF2B5EF4-FFF2-40B4-BE49-F238E27FC236}">
              <a16:creationId xmlns:a16="http://schemas.microsoft.com/office/drawing/2014/main" id="{18CFFA04-7713-480D-ACD9-1C345EE55BBE}"/>
            </a:ext>
          </a:extLst>
        </xdr:cNvPr>
        <xdr:cNvSpPr/>
      </xdr:nvSpPr>
      <xdr:spPr>
        <a:xfrm>
          <a:off x="2392045" y="5173345"/>
          <a:ext cx="511810" cy="322580"/>
        </a:xfrm>
        <a:prstGeom prst="downArrow">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1879885</xdr:colOff>
      <xdr:row>22</xdr:row>
      <xdr:rowOff>138886</xdr:rowOff>
    </xdr:from>
    <xdr:to>
      <xdr:col>2</xdr:col>
      <xdr:colOff>2401220</xdr:colOff>
      <xdr:row>23</xdr:row>
      <xdr:rowOff>119721</xdr:rowOff>
    </xdr:to>
    <xdr:sp macro="" textlink="">
      <xdr:nvSpPr>
        <xdr:cNvPr id="3" name="矢印: 下 2">
          <a:extLst>
            <a:ext uri="{FF2B5EF4-FFF2-40B4-BE49-F238E27FC236}">
              <a16:creationId xmlns:a16="http://schemas.microsoft.com/office/drawing/2014/main" id="{FBDE2086-86F5-4C98-A7AD-BD182E151BDE}"/>
            </a:ext>
          </a:extLst>
        </xdr:cNvPr>
        <xdr:cNvSpPr/>
      </xdr:nvSpPr>
      <xdr:spPr>
        <a:xfrm>
          <a:off x="2467260" y="6780986"/>
          <a:ext cx="524510" cy="323735"/>
        </a:xfrm>
        <a:prstGeom prst="downArrow">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4</xdr:row>
      <xdr:rowOff>0</xdr:rowOff>
    </xdr:from>
    <xdr:to>
      <xdr:col>10</xdr:col>
      <xdr:colOff>147153</xdr:colOff>
      <xdr:row>7</xdr:row>
      <xdr:rowOff>103986</xdr:rowOff>
    </xdr:to>
    <xdr:sp macro="" textlink="">
      <xdr:nvSpPr>
        <xdr:cNvPr id="4" name="テキスト ボックス 3">
          <a:extLst>
            <a:ext uri="{FF2B5EF4-FFF2-40B4-BE49-F238E27FC236}">
              <a16:creationId xmlns:a16="http://schemas.microsoft.com/office/drawing/2014/main" id="{E28D52DA-B40D-4534-A1EE-15C0D21F6750}"/>
            </a:ext>
          </a:extLst>
        </xdr:cNvPr>
        <xdr:cNvSpPr txBox="1"/>
      </xdr:nvSpPr>
      <xdr:spPr>
        <a:xfrm>
          <a:off x="6750326" y="960783"/>
          <a:ext cx="2110131" cy="89911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着色セルに</a:t>
          </a:r>
          <a:endParaRPr kumimoji="1" lang="en-US" altLang="ja-JP" sz="1600"/>
        </a:p>
        <a:p>
          <a:pPr algn="ctr"/>
          <a:r>
            <a:rPr kumimoji="1" lang="ja-JP" altLang="en-US" sz="1600"/>
            <a:t>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228739</xdr:colOff>
      <xdr:row>1</xdr:row>
      <xdr:rowOff>107675</xdr:rowOff>
    </xdr:from>
    <xdr:to>
      <xdr:col>28</xdr:col>
      <xdr:colOff>303281</xdr:colOff>
      <xdr:row>5</xdr:row>
      <xdr:rowOff>86002</xdr:rowOff>
    </xdr:to>
    <xdr:sp macro="" textlink="">
      <xdr:nvSpPr>
        <xdr:cNvPr id="2" name="テキスト ボックス 1">
          <a:extLst>
            <a:ext uri="{FF2B5EF4-FFF2-40B4-BE49-F238E27FC236}">
              <a16:creationId xmlns:a16="http://schemas.microsoft.com/office/drawing/2014/main" id="{B3336D39-CB0C-4CBF-90D1-C3795B02AB70}"/>
            </a:ext>
          </a:extLst>
        </xdr:cNvPr>
        <xdr:cNvSpPr txBox="1"/>
      </xdr:nvSpPr>
      <xdr:spPr>
        <a:xfrm>
          <a:off x="9277489" y="291825"/>
          <a:ext cx="3376542" cy="117212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228739</xdr:colOff>
      <xdr:row>1</xdr:row>
      <xdr:rowOff>107675</xdr:rowOff>
    </xdr:from>
    <xdr:to>
      <xdr:col>28</xdr:col>
      <xdr:colOff>303281</xdr:colOff>
      <xdr:row>5</xdr:row>
      <xdr:rowOff>86002</xdr:rowOff>
    </xdr:to>
    <xdr:sp macro="" textlink="">
      <xdr:nvSpPr>
        <xdr:cNvPr id="2" name="テキスト ボックス 1">
          <a:extLst>
            <a:ext uri="{FF2B5EF4-FFF2-40B4-BE49-F238E27FC236}">
              <a16:creationId xmlns:a16="http://schemas.microsoft.com/office/drawing/2014/main" id="{E73F1BE3-EB64-4C6C-BBAA-1D6EA3171CB6}"/>
            </a:ext>
          </a:extLst>
        </xdr:cNvPr>
        <xdr:cNvSpPr txBox="1"/>
      </xdr:nvSpPr>
      <xdr:spPr>
        <a:xfrm>
          <a:off x="9245739" y="291825"/>
          <a:ext cx="3376542" cy="117212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0</xdr:col>
      <xdr:colOff>238125</xdr:colOff>
      <xdr:row>24</xdr:row>
      <xdr:rowOff>57150</xdr:rowOff>
    </xdr:from>
    <xdr:to>
      <xdr:col>4</xdr:col>
      <xdr:colOff>1714503</xdr:colOff>
      <xdr:row>26</xdr:row>
      <xdr:rowOff>38101</xdr:rowOff>
    </xdr:to>
    <xdr:sp macro="" textlink="">
      <xdr:nvSpPr>
        <xdr:cNvPr id="4" name="吹き出し: 角を丸めた四角形 3">
          <a:extLst>
            <a:ext uri="{FF2B5EF4-FFF2-40B4-BE49-F238E27FC236}">
              <a16:creationId xmlns:a16="http://schemas.microsoft.com/office/drawing/2014/main" id="{98273C34-19E7-4C0E-AAAB-903C81AD9DE3}"/>
            </a:ext>
          </a:extLst>
        </xdr:cNvPr>
        <xdr:cNvSpPr/>
      </xdr:nvSpPr>
      <xdr:spPr bwMode="auto">
        <a:xfrm>
          <a:off x="238125" y="8604250"/>
          <a:ext cx="4981578" cy="844551"/>
        </a:xfrm>
        <a:prstGeom prst="wedgeRoundRectCallout">
          <a:avLst>
            <a:gd name="adj1" fmla="val -38085"/>
            <a:gd name="adj2" fmla="val -94758"/>
            <a:gd name="adj3" fmla="val 16667"/>
          </a:avLst>
        </a:prstGeom>
        <a:solidFill>
          <a:srgbClr val="FFFDF7"/>
        </a:solidFill>
        <a:ln w="28575" cap="flat" cmpd="sng" algn="ctr">
          <a:solidFill>
            <a:srgbClr val="C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加算対象の部材だけでなく、全ての部材を記入してください。</a:t>
          </a:r>
          <a:endParaRPr kumimoji="1" lang="en-US" altLang="ja-JP" sz="1100"/>
        </a:p>
        <a:p>
          <a:pPr algn="l"/>
          <a:r>
            <a:rPr kumimoji="1" lang="ja-JP" altLang="en-US" sz="1100"/>
            <a:t>記入例：</a:t>
          </a:r>
          <a:r>
            <a:rPr kumimoji="1" lang="en-US" altLang="ja-JP" sz="1100"/>
            <a:t>3,000</a:t>
          </a:r>
          <a:r>
            <a:rPr kumimoji="1" lang="en-US" altLang="ja-JP" sz="1100">
              <a:effectLst/>
              <a:latin typeface="+mn-lt"/>
              <a:ea typeface="+mn-ea"/>
              <a:cs typeface="+mn-cs"/>
            </a:rPr>
            <a:t>×</a:t>
          </a:r>
          <a:r>
            <a:rPr kumimoji="1" lang="en-US" altLang="ja-JP" sz="1100"/>
            <a:t>105×105</a:t>
          </a:r>
          <a:r>
            <a:rPr kumimoji="1" lang="ja-JP" altLang="en-US" sz="1100"/>
            <a:t>（規格）</a:t>
          </a:r>
          <a:endParaRPr kumimoji="1" lang="en-US" altLang="ja-JP" sz="1100"/>
        </a:p>
        <a:p>
          <a:pPr algn="l"/>
          <a:r>
            <a:rPr kumimoji="1" lang="ja-JP" altLang="en-US" sz="1100"/>
            <a:t>　　　　</a:t>
          </a:r>
          <a:r>
            <a:rPr kumimoji="1" lang="en-US" altLang="ja-JP" sz="1100"/>
            <a:t>a,b,c,d</a:t>
          </a:r>
          <a:r>
            <a:rPr kumimoji="1" lang="ja-JP" altLang="en-US" sz="1100"/>
            <a:t>（伝票に番号を記入し、突合できるようにしてください。）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3</xdr:row>
      <xdr:rowOff>0</xdr:rowOff>
    </xdr:from>
    <xdr:to>
      <xdr:col>13</xdr:col>
      <xdr:colOff>131862</xdr:colOff>
      <xdr:row>6</xdr:row>
      <xdr:rowOff>217712</xdr:rowOff>
    </xdr:to>
    <xdr:sp macro="" textlink="">
      <xdr:nvSpPr>
        <xdr:cNvPr id="2" name="テキスト ボックス 1">
          <a:extLst>
            <a:ext uri="{FF2B5EF4-FFF2-40B4-BE49-F238E27FC236}">
              <a16:creationId xmlns:a16="http://schemas.microsoft.com/office/drawing/2014/main" id="{75BE0402-2839-4455-8711-178563ED6CD2}"/>
            </a:ext>
          </a:extLst>
        </xdr:cNvPr>
        <xdr:cNvSpPr txBox="1"/>
      </xdr:nvSpPr>
      <xdr:spPr>
        <a:xfrm>
          <a:off x="6132635" y="681404"/>
          <a:ext cx="2110131" cy="89911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着色セルに</a:t>
          </a:r>
          <a:endParaRPr kumimoji="1" lang="en-US" altLang="ja-JP" sz="1600"/>
        </a:p>
        <a:p>
          <a:pPr algn="ctr"/>
          <a:r>
            <a:rPr kumimoji="1" lang="ja-JP" altLang="en-US" sz="1600"/>
            <a:t>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117231</xdr:colOff>
      <xdr:row>28</xdr:row>
      <xdr:rowOff>29308</xdr:rowOff>
    </xdr:from>
    <xdr:to>
      <xdr:col>9</xdr:col>
      <xdr:colOff>405911</xdr:colOff>
      <xdr:row>28</xdr:row>
      <xdr:rowOff>283553</xdr:rowOff>
    </xdr:to>
    <xdr:sp macro="" textlink="">
      <xdr:nvSpPr>
        <xdr:cNvPr id="2" name="フローチャート: 結合子 1">
          <a:extLst>
            <a:ext uri="{FF2B5EF4-FFF2-40B4-BE49-F238E27FC236}">
              <a16:creationId xmlns:a16="http://schemas.microsoft.com/office/drawing/2014/main" id="{0528201A-A5C9-4B80-8DF8-1D0DE64EEDD6}"/>
            </a:ext>
          </a:extLst>
        </xdr:cNvPr>
        <xdr:cNvSpPr>
          <a:spLocks noChangeAspect="1"/>
        </xdr:cNvSpPr>
      </xdr:nvSpPr>
      <xdr:spPr bwMode="auto">
        <a:xfrm>
          <a:off x="5964116" y="6220558"/>
          <a:ext cx="288680" cy="254245"/>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9</xdr:col>
      <xdr:colOff>124558</xdr:colOff>
      <xdr:row>31</xdr:row>
      <xdr:rowOff>179998</xdr:rowOff>
    </xdr:from>
    <xdr:to>
      <xdr:col>9</xdr:col>
      <xdr:colOff>419588</xdr:colOff>
      <xdr:row>32</xdr:row>
      <xdr:rowOff>198805</xdr:rowOff>
    </xdr:to>
    <xdr:sp macro="" textlink="">
      <xdr:nvSpPr>
        <xdr:cNvPr id="3" name="フローチャート: 結合子 2">
          <a:extLst>
            <a:ext uri="{FF2B5EF4-FFF2-40B4-BE49-F238E27FC236}">
              <a16:creationId xmlns:a16="http://schemas.microsoft.com/office/drawing/2014/main" id="{4FF919BF-DB65-4C2D-80BE-894DBA142164}"/>
            </a:ext>
          </a:extLst>
        </xdr:cNvPr>
        <xdr:cNvSpPr>
          <a:spLocks noChangeAspect="1"/>
        </xdr:cNvSpPr>
      </xdr:nvSpPr>
      <xdr:spPr bwMode="auto">
        <a:xfrm>
          <a:off x="5971443" y="7243152"/>
          <a:ext cx="295030" cy="260595"/>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10</xdr:col>
      <xdr:colOff>0</xdr:colOff>
      <xdr:row>3</xdr:row>
      <xdr:rowOff>0</xdr:rowOff>
    </xdr:from>
    <xdr:to>
      <xdr:col>13</xdr:col>
      <xdr:colOff>131862</xdr:colOff>
      <xdr:row>7</xdr:row>
      <xdr:rowOff>27212</xdr:rowOff>
    </xdr:to>
    <xdr:sp macro="" textlink="">
      <xdr:nvSpPr>
        <xdr:cNvPr id="4" name="テキスト ボックス 3">
          <a:extLst>
            <a:ext uri="{FF2B5EF4-FFF2-40B4-BE49-F238E27FC236}">
              <a16:creationId xmlns:a16="http://schemas.microsoft.com/office/drawing/2014/main" id="{93169C53-970B-400B-B255-DD6E832E009C}"/>
            </a:ext>
          </a:extLst>
        </xdr:cNvPr>
        <xdr:cNvSpPr txBox="1"/>
      </xdr:nvSpPr>
      <xdr:spPr>
        <a:xfrm>
          <a:off x="6506308" y="681404"/>
          <a:ext cx="2110131" cy="89911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着色セルに</a:t>
          </a:r>
          <a:endParaRPr kumimoji="1" lang="en-US" altLang="ja-JP" sz="1600"/>
        </a:p>
        <a:p>
          <a:pPr algn="ctr"/>
          <a:r>
            <a:rPr kumimoji="1" lang="ja-JP" altLang="en-US" sz="1600"/>
            <a:t>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256191</xdr:colOff>
      <xdr:row>20</xdr:row>
      <xdr:rowOff>39414</xdr:rowOff>
    </xdr:from>
    <xdr:to>
      <xdr:col>11</xdr:col>
      <xdr:colOff>258792</xdr:colOff>
      <xdr:row>21</xdr:row>
      <xdr:rowOff>63745</xdr:rowOff>
    </xdr:to>
    <xdr:sp macro="" textlink="">
      <xdr:nvSpPr>
        <xdr:cNvPr id="2" name="フローチャート: 結合子 1">
          <a:extLst>
            <a:ext uri="{FF2B5EF4-FFF2-40B4-BE49-F238E27FC236}">
              <a16:creationId xmlns:a16="http://schemas.microsoft.com/office/drawing/2014/main" id="{7946FD64-6A0B-48AE-B629-200171820847}"/>
            </a:ext>
          </a:extLst>
        </xdr:cNvPr>
        <xdr:cNvSpPr>
          <a:spLocks noChangeAspect="1"/>
        </xdr:cNvSpPr>
      </xdr:nvSpPr>
      <xdr:spPr bwMode="auto">
        <a:xfrm>
          <a:off x="5931777" y="4742793"/>
          <a:ext cx="298205" cy="254245"/>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10</xdr:col>
      <xdr:colOff>177364</xdr:colOff>
      <xdr:row>29</xdr:row>
      <xdr:rowOff>223346</xdr:rowOff>
    </xdr:from>
    <xdr:to>
      <xdr:col>11</xdr:col>
      <xdr:colOff>179965</xdr:colOff>
      <xdr:row>31</xdr:row>
      <xdr:rowOff>19953</xdr:rowOff>
    </xdr:to>
    <xdr:sp macro="" textlink="">
      <xdr:nvSpPr>
        <xdr:cNvPr id="3" name="フローチャート: 結合子 2">
          <a:extLst>
            <a:ext uri="{FF2B5EF4-FFF2-40B4-BE49-F238E27FC236}">
              <a16:creationId xmlns:a16="http://schemas.microsoft.com/office/drawing/2014/main" id="{B31FD32D-E681-42BC-93EE-B5CF15811D90}"/>
            </a:ext>
          </a:extLst>
        </xdr:cNvPr>
        <xdr:cNvSpPr>
          <a:spLocks noChangeAspect="1"/>
        </xdr:cNvSpPr>
      </xdr:nvSpPr>
      <xdr:spPr bwMode="auto">
        <a:xfrm>
          <a:off x="6076295" y="7510518"/>
          <a:ext cx="300394" cy="252056"/>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10</xdr:col>
      <xdr:colOff>137074</xdr:colOff>
      <xdr:row>40</xdr:row>
      <xdr:rowOff>148021</xdr:rowOff>
    </xdr:from>
    <xdr:to>
      <xdr:col>11</xdr:col>
      <xdr:colOff>139675</xdr:colOff>
      <xdr:row>41</xdr:row>
      <xdr:rowOff>172353</xdr:rowOff>
    </xdr:to>
    <xdr:sp macro="" textlink="">
      <xdr:nvSpPr>
        <xdr:cNvPr id="4" name="フローチャート: 結合子 3">
          <a:extLst>
            <a:ext uri="{FF2B5EF4-FFF2-40B4-BE49-F238E27FC236}">
              <a16:creationId xmlns:a16="http://schemas.microsoft.com/office/drawing/2014/main" id="{A927800F-89DB-4EF5-913A-F26CEDBD1C5D}"/>
            </a:ext>
          </a:extLst>
        </xdr:cNvPr>
        <xdr:cNvSpPr>
          <a:spLocks noChangeAspect="1"/>
        </xdr:cNvSpPr>
      </xdr:nvSpPr>
      <xdr:spPr bwMode="auto">
        <a:xfrm>
          <a:off x="6036005" y="9940159"/>
          <a:ext cx="300394" cy="252056"/>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11</xdr:col>
      <xdr:colOff>36239</xdr:colOff>
      <xdr:row>5</xdr:row>
      <xdr:rowOff>13138</xdr:rowOff>
    </xdr:from>
    <xdr:to>
      <xdr:col>14</xdr:col>
      <xdr:colOff>182030</xdr:colOff>
      <xdr:row>8</xdr:row>
      <xdr:rowOff>222513</xdr:rowOff>
    </xdr:to>
    <xdr:sp macro="" textlink="">
      <xdr:nvSpPr>
        <xdr:cNvPr id="5" name="テキスト ボックス 4">
          <a:extLst>
            <a:ext uri="{FF2B5EF4-FFF2-40B4-BE49-F238E27FC236}">
              <a16:creationId xmlns:a16="http://schemas.microsoft.com/office/drawing/2014/main" id="{A03A88DE-30EA-4499-9B19-23E7348E5F5A}"/>
            </a:ext>
          </a:extLst>
        </xdr:cNvPr>
        <xdr:cNvSpPr txBox="1"/>
      </xdr:nvSpPr>
      <xdr:spPr>
        <a:xfrm>
          <a:off x="6237342" y="1162707"/>
          <a:ext cx="2116481" cy="89911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着色セルに</a:t>
          </a:r>
          <a:endParaRPr kumimoji="1" lang="en-US" altLang="ja-JP" sz="1600"/>
        </a:p>
        <a:p>
          <a:pPr algn="ctr"/>
          <a:r>
            <a:rPr kumimoji="1" lang="ja-JP" altLang="en-US" sz="1600"/>
            <a:t>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465748</xdr:colOff>
      <xdr:row>2</xdr:row>
      <xdr:rowOff>153866</xdr:rowOff>
    </xdr:from>
    <xdr:to>
      <xdr:col>10</xdr:col>
      <xdr:colOff>600784</xdr:colOff>
      <xdr:row>6</xdr:row>
      <xdr:rowOff>147618</xdr:rowOff>
    </xdr:to>
    <xdr:sp macro="" textlink="">
      <xdr:nvSpPr>
        <xdr:cNvPr id="2" name="テキスト ボックス 1">
          <a:extLst>
            <a:ext uri="{FF2B5EF4-FFF2-40B4-BE49-F238E27FC236}">
              <a16:creationId xmlns:a16="http://schemas.microsoft.com/office/drawing/2014/main" id="{F4E135D2-1D65-4B6F-84E7-D14EBC36D7D9}"/>
            </a:ext>
          </a:extLst>
        </xdr:cNvPr>
        <xdr:cNvSpPr txBox="1"/>
      </xdr:nvSpPr>
      <xdr:spPr>
        <a:xfrm>
          <a:off x="5763113" y="608135"/>
          <a:ext cx="2113306" cy="90229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着色セルに</a:t>
          </a:r>
          <a:endParaRPr kumimoji="1" lang="en-US" altLang="ja-JP" sz="1600"/>
        </a:p>
        <a:p>
          <a:pPr algn="ctr"/>
          <a:r>
            <a:rPr kumimoji="1" lang="ja-JP" altLang="en-US" sz="1600"/>
            <a:t>入力してください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578827</xdr:colOff>
      <xdr:row>1</xdr:row>
      <xdr:rowOff>205153</xdr:rowOff>
    </xdr:from>
    <xdr:to>
      <xdr:col>14</xdr:col>
      <xdr:colOff>51266</xdr:colOff>
      <xdr:row>5</xdr:row>
      <xdr:rowOff>192556</xdr:rowOff>
    </xdr:to>
    <xdr:sp macro="" textlink="">
      <xdr:nvSpPr>
        <xdr:cNvPr id="2" name="テキスト ボックス 1">
          <a:extLst>
            <a:ext uri="{FF2B5EF4-FFF2-40B4-BE49-F238E27FC236}">
              <a16:creationId xmlns:a16="http://schemas.microsoft.com/office/drawing/2014/main" id="{6E75E934-534C-450E-B257-9D8D03F1D2FF}"/>
            </a:ext>
          </a:extLst>
        </xdr:cNvPr>
        <xdr:cNvSpPr txBox="1"/>
      </xdr:nvSpPr>
      <xdr:spPr>
        <a:xfrm>
          <a:off x="6389077" y="432288"/>
          <a:ext cx="2110131" cy="89594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着色セルに</a:t>
          </a:r>
          <a:endParaRPr kumimoji="1" lang="en-US" altLang="ja-JP" sz="1600"/>
        </a:p>
        <a:p>
          <a:pPr algn="ctr"/>
          <a:r>
            <a:rPr kumimoji="1" lang="ja-JP" altLang="en-US" sz="1600"/>
            <a:t>入力してください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m0026-smb1\&#36786;&#26519;&#27700;&#29987;&#37096;\&#21508;&#35506;&#23554;&#29992;\&#26519;&#26989;&#25391;&#33288;&#35506;\&#9734;&#26408;&#26448;&#29987;&#26989;&#25285;&#24403;\R06\05%20&#20107;&#26989;&#23455;&#26045;\02%20&#20303;&#23429;&#12479;&#12452;&#12503;\01%20&#35201;&#38936;&#12539;&#36939;&#29992;&#25913;&#27491;\01%20&#23455;&#26045;&#35201;&#38936;\03%20&#26045;&#34892;\02-1%20&#12402;&#12429;&#12364;&#12427;&#20140;&#12398;&#26408;&#25972;&#20633;&#20107;&#26989;&#65288;&#20303;&#23429;&#12479;&#12452;&#12503;&#65289;&#23455;&#26045;&#35201;&#38936;&#27096;&#24335;&#65288;&#25968;&#24335;&#12354;&#12426;&#65289;.xlsx" TargetMode="External"/><Relationship Id="rId1" Type="http://schemas.openxmlformats.org/officeDocument/2006/relationships/externalLinkPath" Target="02-1%20&#12402;&#12429;&#12364;&#12427;&#20140;&#12398;&#26408;&#25972;&#20633;&#20107;&#26989;&#65288;&#20303;&#23429;&#12479;&#12452;&#12503;&#65289;&#23455;&#26045;&#35201;&#38936;&#27096;&#24335;&#65288;&#25968;&#24335;&#12354;&#1242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記第１号様式"/>
      <sheetName val="参考様式（SC計画書）"/>
      <sheetName val="参考様式（補助額計算書（計画））"/>
      <sheetName val="【例】参考様式（補助額計算書）"/>
      <sheetName val="別記第２号様式"/>
      <sheetName val="別記第３号様式"/>
      <sheetName val="別記第４号様式"/>
      <sheetName val="別記第５号様式"/>
      <sheetName val="別記第６号様式"/>
      <sheetName val="参考様式（SC実績報告書）"/>
      <sheetName val="参考様式（補助額計算書（実績））"/>
      <sheetName val="リスト"/>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ow r="2">
          <cell r="A2" t="str">
            <v>ｳｯﾄﾞﾏｲﾚｰｼﾞCO2京都の木認証木材</v>
          </cell>
          <cell r="B2">
            <v>15</v>
          </cell>
        </row>
        <row r="3">
          <cell r="A3" t="str">
            <v>京都の木証明木材</v>
          </cell>
          <cell r="B3">
            <v>10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68"/>
  <sheetViews>
    <sheetView showGridLines="0" view="pageBreakPreview" topLeftCell="A6" zoomScale="115" zoomScaleNormal="100" zoomScaleSheetLayoutView="115" workbookViewId="0">
      <selection activeCell="H63" sqref="H63:J63"/>
    </sheetView>
  </sheetViews>
  <sheetFormatPr defaultRowHeight="18" x14ac:dyDescent="0.55000000000000004"/>
  <cols>
    <col min="1" max="1" width="0.9140625" customWidth="1"/>
    <col min="2" max="3" width="10.83203125" customWidth="1"/>
    <col min="4" max="4" width="4.75" customWidth="1"/>
    <col min="5" max="5" width="4.6640625" customWidth="1"/>
    <col min="6" max="6" width="10.5" customWidth="1"/>
    <col min="7" max="7" width="8.08203125" customWidth="1"/>
    <col min="8" max="8" width="9.33203125" customWidth="1"/>
    <col min="9" max="9" width="5.58203125" customWidth="1"/>
    <col min="10" max="10" width="13" customWidth="1"/>
    <col min="11" max="11" width="1.25" customWidth="1"/>
    <col min="12" max="12" width="3.9140625" customWidth="1"/>
    <col min="17" max="17" width="20.33203125" customWidth="1"/>
  </cols>
  <sheetData>
    <row r="1" spans="2:18" x14ac:dyDescent="0.55000000000000004">
      <c r="B1" s="54"/>
      <c r="C1" s="49"/>
      <c r="D1" s="49"/>
      <c r="E1" s="49"/>
      <c r="F1" s="49"/>
      <c r="G1" s="49"/>
      <c r="H1" s="49"/>
      <c r="I1" s="49"/>
      <c r="J1" s="50"/>
      <c r="K1" s="50"/>
    </row>
    <row r="2" spans="2:18" ht="18" customHeight="1" thickBot="1" x14ac:dyDescent="0.6">
      <c r="B2" s="192" t="s">
        <v>171</v>
      </c>
      <c r="C2" s="192"/>
      <c r="D2" s="192"/>
      <c r="E2" s="192"/>
      <c r="F2" s="192"/>
      <c r="G2" s="192"/>
      <c r="H2" s="192"/>
      <c r="I2" s="192"/>
      <c r="J2" s="192"/>
      <c r="K2" s="50"/>
    </row>
    <row r="3" spans="2:18" ht="18.5" thickBot="1" x14ac:dyDescent="0.6">
      <c r="B3" s="9"/>
      <c r="C3" s="2"/>
      <c r="D3" s="2"/>
      <c r="E3" s="2"/>
      <c r="F3" s="2"/>
      <c r="G3" s="2"/>
      <c r="H3" s="2"/>
      <c r="I3" s="2"/>
      <c r="J3" s="50"/>
      <c r="K3" s="50"/>
      <c r="M3" s="150" t="s">
        <v>229</v>
      </c>
      <c r="N3" s="151"/>
      <c r="O3" s="151"/>
      <c r="P3" s="151"/>
      <c r="Q3" s="151"/>
      <c r="R3" s="152"/>
    </row>
    <row r="4" spans="2:18" ht="18" customHeight="1" x14ac:dyDescent="0.55000000000000004">
      <c r="B4" s="165" t="s">
        <v>0</v>
      </c>
      <c r="C4" s="165"/>
      <c r="D4" s="165"/>
      <c r="E4" s="165"/>
      <c r="F4" s="165"/>
      <c r="G4" s="165"/>
      <c r="H4" s="165"/>
      <c r="I4" s="165"/>
      <c r="J4" s="165"/>
      <c r="K4" s="50"/>
    </row>
    <row r="5" spans="2:18" x14ac:dyDescent="0.55000000000000004">
      <c r="B5" s="9"/>
      <c r="C5" s="3"/>
      <c r="D5" s="3"/>
      <c r="E5" s="3"/>
      <c r="F5" s="3"/>
      <c r="G5" s="3"/>
      <c r="H5" s="3"/>
      <c r="I5" s="3"/>
      <c r="J5" s="50"/>
      <c r="K5" s="50"/>
    </row>
    <row r="6" spans="2:18" ht="18" customHeight="1" x14ac:dyDescent="0.55000000000000004">
      <c r="B6" s="11"/>
      <c r="C6" s="11"/>
      <c r="D6" s="11"/>
      <c r="E6" s="11"/>
      <c r="F6" s="11"/>
      <c r="G6" s="11"/>
      <c r="H6" s="212" t="s">
        <v>41</v>
      </c>
      <c r="I6" s="212"/>
      <c r="J6" s="212"/>
      <c r="K6" s="50"/>
    </row>
    <row r="7" spans="2:18" x14ac:dyDescent="0.55000000000000004">
      <c r="B7" s="9"/>
      <c r="C7" s="1"/>
      <c r="D7" s="1"/>
      <c r="E7" s="1"/>
      <c r="F7" s="1"/>
      <c r="G7" s="1"/>
      <c r="H7" s="1"/>
      <c r="I7" s="1"/>
      <c r="J7" s="50"/>
      <c r="K7" s="50"/>
    </row>
    <row r="8" spans="2:18" ht="18" customHeight="1" x14ac:dyDescent="0.55000000000000004">
      <c r="B8" s="11" t="s">
        <v>142</v>
      </c>
      <c r="C8" s="11"/>
      <c r="D8" s="11" t="s">
        <v>110</v>
      </c>
      <c r="E8" s="11"/>
      <c r="F8" s="11"/>
      <c r="G8" s="11"/>
      <c r="H8" s="11"/>
      <c r="I8" s="11"/>
      <c r="J8" s="50"/>
      <c r="K8" s="50"/>
    </row>
    <row r="9" spans="2:18" x14ac:dyDescent="0.55000000000000004">
      <c r="B9" s="9"/>
      <c r="C9" s="4"/>
      <c r="D9" s="4"/>
      <c r="E9" s="4"/>
      <c r="F9" s="4"/>
      <c r="G9" s="4"/>
      <c r="H9" s="4"/>
      <c r="I9" s="4"/>
      <c r="J9" s="5"/>
      <c r="K9" s="50"/>
    </row>
    <row r="10" spans="2:18" x14ac:dyDescent="0.55000000000000004">
      <c r="B10" s="9"/>
      <c r="C10" s="9"/>
      <c r="D10" s="9"/>
      <c r="E10" s="4" t="s">
        <v>52</v>
      </c>
      <c r="F10" s="4"/>
      <c r="G10" s="203"/>
      <c r="H10" s="203"/>
      <c r="I10" s="203"/>
      <c r="J10" s="203"/>
      <c r="K10" s="50"/>
    </row>
    <row r="11" spans="2:18" ht="36" customHeight="1" x14ac:dyDescent="0.55000000000000004">
      <c r="B11" s="9"/>
      <c r="C11" s="9"/>
      <c r="D11" s="9"/>
      <c r="E11" s="9"/>
      <c r="F11" s="9"/>
      <c r="G11" s="204" t="s">
        <v>230</v>
      </c>
      <c r="H11" s="204"/>
      <c r="I11" s="204"/>
      <c r="J11" s="204"/>
      <c r="K11" s="50"/>
      <c r="M11" s="153"/>
      <c r="N11" s="153"/>
      <c r="O11" s="153"/>
      <c r="P11" s="153"/>
      <c r="Q11" s="153"/>
      <c r="R11" s="153"/>
    </row>
    <row r="12" spans="2:18" x14ac:dyDescent="0.55000000000000004">
      <c r="B12" s="9"/>
      <c r="C12" s="9"/>
      <c r="D12" s="9"/>
      <c r="E12" s="9" t="s">
        <v>53</v>
      </c>
      <c r="F12" s="9"/>
      <c r="G12" s="205"/>
      <c r="H12" s="205"/>
      <c r="I12" s="205"/>
      <c r="J12" s="205"/>
      <c r="K12" s="50"/>
    </row>
    <row r="13" spans="2:18" x14ac:dyDescent="0.55000000000000004">
      <c r="B13" s="10"/>
      <c r="C13" s="10"/>
      <c r="D13" s="10"/>
      <c r="E13" s="14" t="s">
        <v>151</v>
      </c>
      <c r="F13" s="14"/>
      <c r="G13" s="240"/>
      <c r="H13" s="240"/>
      <c r="I13" s="240"/>
      <c r="J13" s="240"/>
      <c r="K13" s="55" t="s">
        <v>50</v>
      </c>
    </row>
    <row r="14" spans="2:18" x14ac:dyDescent="0.55000000000000004">
      <c r="B14" s="9"/>
      <c r="C14" s="9"/>
      <c r="D14" s="9"/>
      <c r="E14" s="9" t="s">
        <v>55</v>
      </c>
      <c r="F14" s="9"/>
      <c r="G14" s="205"/>
      <c r="H14" s="205"/>
      <c r="I14" s="205"/>
      <c r="J14" s="205"/>
      <c r="K14" s="50"/>
    </row>
    <row r="15" spans="2:18" x14ac:dyDescent="0.55000000000000004">
      <c r="B15" s="9"/>
      <c r="C15" s="9"/>
      <c r="D15" s="9"/>
      <c r="E15" s="9" t="s">
        <v>56</v>
      </c>
      <c r="F15" s="9"/>
      <c r="G15" s="205"/>
      <c r="H15" s="205"/>
      <c r="I15" s="205"/>
      <c r="J15" s="205"/>
      <c r="K15" s="50"/>
    </row>
    <row r="16" spans="2:18" x14ac:dyDescent="0.55000000000000004">
      <c r="B16" s="9"/>
      <c r="C16" s="5"/>
      <c r="D16" s="5"/>
      <c r="E16" s="5"/>
      <c r="F16" s="5"/>
      <c r="G16" s="5"/>
      <c r="H16" s="5"/>
      <c r="I16" s="5"/>
      <c r="J16" s="50"/>
      <c r="K16" s="50"/>
    </row>
    <row r="17" spans="2:23" x14ac:dyDescent="0.55000000000000004">
      <c r="B17" s="9"/>
      <c r="C17" s="2"/>
      <c r="D17" s="2"/>
      <c r="E17" s="2"/>
      <c r="F17" s="2"/>
      <c r="G17" s="2"/>
      <c r="H17" s="2"/>
      <c r="I17" s="2"/>
      <c r="J17" s="50"/>
      <c r="K17" s="50"/>
      <c r="M17" s="148" t="s">
        <v>217</v>
      </c>
      <c r="N17" s="148"/>
      <c r="O17" s="149" t="s">
        <v>219</v>
      </c>
      <c r="P17" s="149"/>
      <c r="Q17" s="149"/>
      <c r="R17" s="149"/>
      <c r="S17" s="149"/>
      <c r="T17" s="149"/>
      <c r="U17" s="149"/>
      <c r="V17" s="149"/>
    </row>
    <row r="18" spans="2:23" ht="25.5" customHeight="1" x14ac:dyDescent="0.55000000000000004">
      <c r="B18" s="176" t="s">
        <v>42</v>
      </c>
      <c r="C18" s="176"/>
      <c r="D18" s="176"/>
      <c r="E18" s="176"/>
      <c r="F18" s="176"/>
      <c r="G18" s="176"/>
      <c r="H18" s="176"/>
      <c r="I18" s="176"/>
      <c r="J18" s="177"/>
      <c r="K18" s="177"/>
      <c r="M18" s="148" t="s">
        <v>218</v>
      </c>
      <c r="N18" s="148"/>
      <c r="O18" s="149" t="s">
        <v>220</v>
      </c>
      <c r="P18" s="149"/>
      <c r="Q18" s="149"/>
      <c r="R18" s="149"/>
      <c r="S18" s="149"/>
      <c r="T18" s="149"/>
      <c r="U18" s="149"/>
      <c r="V18" s="149"/>
      <c r="W18" s="149"/>
    </row>
    <row r="19" spans="2:23" x14ac:dyDescent="0.55000000000000004">
      <c r="B19" s="165" t="s">
        <v>2</v>
      </c>
      <c r="C19" s="165"/>
      <c r="D19" s="165"/>
      <c r="E19" s="165"/>
      <c r="F19" s="165"/>
      <c r="G19" s="165"/>
      <c r="H19" s="165"/>
      <c r="I19" s="165"/>
      <c r="J19" s="165"/>
      <c r="K19" s="50"/>
    </row>
    <row r="20" spans="2:23" x14ac:dyDescent="0.55000000000000004">
      <c r="B20" s="9"/>
      <c r="C20" s="2"/>
      <c r="D20" s="2"/>
      <c r="E20" s="2"/>
      <c r="F20" s="2"/>
      <c r="G20" s="2"/>
      <c r="H20" s="2"/>
      <c r="I20" s="2"/>
      <c r="J20" s="50"/>
      <c r="K20" s="50"/>
    </row>
    <row r="21" spans="2:23" ht="18" customHeight="1" x14ac:dyDescent="0.55000000000000004">
      <c r="B21" s="176" t="s">
        <v>3</v>
      </c>
      <c r="C21" s="176"/>
      <c r="D21" s="176"/>
      <c r="E21" s="176"/>
      <c r="F21" s="176"/>
      <c r="G21" s="176"/>
      <c r="H21" s="176"/>
      <c r="I21" s="176"/>
      <c r="J21" s="177"/>
      <c r="K21" s="177"/>
      <c r="N21" t="s">
        <v>221</v>
      </c>
    </row>
    <row r="22" spans="2:23" ht="18" customHeight="1" thickBot="1" x14ac:dyDescent="0.6">
      <c r="B22" s="176" t="s">
        <v>4</v>
      </c>
      <c r="C22" s="176"/>
      <c r="D22" s="176"/>
      <c r="E22" s="176"/>
      <c r="F22" s="176"/>
      <c r="G22" s="176"/>
      <c r="H22" s="176"/>
      <c r="I22" s="176"/>
      <c r="J22" s="177"/>
      <c r="K22" s="177"/>
    </row>
    <row r="23" spans="2:23" ht="18" customHeight="1" thickBot="1" x14ac:dyDescent="0.6">
      <c r="B23" s="194" t="s">
        <v>5</v>
      </c>
      <c r="C23" s="195"/>
      <c r="D23" s="196"/>
      <c r="E23" s="206"/>
      <c r="F23" s="207"/>
      <c r="G23" s="207"/>
      <c r="H23" s="207"/>
      <c r="I23" s="207"/>
      <c r="J23" s="208"/>
      <c r="K23" s="50"/>
    </row>
    <row r="24" spans="2:23" ht="18" customHeight="1" thickBot="1" x14ac:dyDescent="0.6">
      <c r="B24" s="197" t="s">
        <v>6</v>
      </c>
      <c r="C24" s="198"/>
      <c r="D24" s="199"/>
      <c r="E24" s="220"/>
      <c r="F24" s="210"/>
      <c r="G24" s="198" t="s">
        <v>43</v>
      </c>
      <c r="H24" s="198"/>
      <c r="I24" s="210"/>
      <c r="J24" s="211"/>
      <c r="K24" s="50"/>
    </row>
    <row r="25" spans="2:23" ht="30" customHeight="1" thickBot="1" x14ac:dyDescent="0.6">
      <c r="B25" s="200" t="s">
        <v>7</v>
      </c>
      <c r="C25" s="201"/>
      <c r="D25" s="202"/>
      <c r="E25" s="241"/>
      <c r="F25" s="242"/>
      <c r="G25" s="209"/>
      <c r="H25" s="209"/>
      <c r="I25" s="209"/>
      <c r="J25" s="34" t="s">
        <v>9</v>
      </c>
      <c r="K25" s="50"/>
    </row>
    <row r="26" spans="2:23" ht="30" customHeight="1" thickBot="1" x14ac:dyDescent="0.6">
      <c r="B26" s="178" t="s">
        <v>8</v>
      </c>
      <c r="C26" s="179"/>
      <c r="D26" s="180"/>
      <c r="E26" s="12"/>
      <c r="F26" s="30"/>
      <c r="G26" s="169"/>
      <c r="H26" s="169"/>
      <c r="I26" s="169"/>
      <c r="J26" s="27" t="s">
        <v>9</v>
      </c>
      <c r="K26" s="50"/>
    </row>
    <row r="27" spans="2:23" ht="18" customHeight="1" x14ac:dyDescent="0.55000000000000004">
      <c r="B27" s="181" t="s">
        <v>143</v>
      </c>
      <c r="C27" s="182"/>
      <c r="D27" s="183"/>
      <c r="E27" s="243"/>
      <c r="F27" s="244"/>
      <c r="G27" s="244"/>
      <c r="H27" s="244"/>
      <c r="I27" s="244"/>
      <c r="J27" s="245"/>
      <c r="K27" s="50"/>
    </row>
    <row r="28" spans="2:23" ht="18" customHeight="1" x14ac:dyDescent="0.55000000000000004">
      <c r="B28" s="184"/>
      <c r="C28" s="165"/>
      <c r="D28" s="185"/>
      <c r="E28" s="227"/>
      <c r="F28" s="169"/>
      <c r="G28" s="169"/>
      <c r="H28" s="169"/>
      <c r="I28" s="169"/>
      <c r="J28" s="246"/>
      <c r="K28" s="50"/>
    </row>
    <row r="29" spans="2:23" ht="18" customHeight="1" x14ac:dyDescent="0.55000000000000004">
      <c r="B29" s="184"/>
      <c r="C29" s="165"/>
      <c r="D29" s="185"/>
      <c r="E29" s="166" t="s">
        <v>94</v>
      </c>
      <c r="F29" s="167"/>
      <c r="G29" s="167"/>
      <c r="H29" s="169"/>
      <c r="I29" s="169"/>
      <c r="J29" s="38" t="s">
        <v>95</v>
      </c>
      <c r="K29" s="50"/>
    </row>
    <row r="30" spans="2:23" ht="18" customHeight="1" thickBot="1" x14ac:dyDescent="0.6">
      <c r="B30" s="186"/>
      <c r="C30" s="187"/>
      <c r="D30" s="188"/>
      <c r="E30" s="170" t="s">
        <v>96</v>
      </c>
      <c r="F30" s="171"/>
      <c r="G30" s="171"/>
      <c r="H30" s="172"/>
      <c r="I30" s="172"/>
      <c r="J30" s="7" t="s">
        <v>95</v>
      </c>
      <c r="K30" s="50"/>
    </row>
    <row r="31" spans="2:23" ht="18" customHeight="1" thickBot="1" x14ac:dyDescent="0.6">
      <c r="B31" s="176" t="s">
        <v>10</v>
      </c>
      <c r="C31" s="176"/>
      <c r="D31" s="176"/>
      <c r="E31" s="176"/>
      <c r="F31" s="176"/>
      <c r="G31" s="176"/>
      <c r="H31" s="176"/>
      <c r="I31" s="176"/>
      <c r="J31" s="177"/>
      <c r="K31" s="177"/>
    </row>
    <row r="32" spans="2:23" ht="18" customHeight="1" thickBot="1" x14ac:dyDescent="0.6">
      <c r="B32" s="214" t="s">
        <v>107</v>
      </c>
      <c r="C32" s="215"/>
      <c r="D32" s="41" t="s">
        <v>44</v>
      </c>
      <c r="E32" s="220"/>
      <c r="F32" s="210"/>
      <c r="G32" s="210"/>
      <c r="H32" s="210"/>
      <c r="I32" s="210"/>
      <c r="J32" s="211"/>
      <c r="K32" s="29" t="s">
        <v>11</v>
      </c>
    </row>
    <row r="33" spans="2:11" ht="18" customHeight="1" thickBot="1" x14ac:dyDescent="0.6">
      <c r="B33" s="216"/>
      <c r="C33" s="217"/>
      <c r="D33" s="47" t="s">
        <v>45</v>
      </c>
      <c r="E33" s="221"/>
      <c r="F33" s="222"/>
      <c r="G33" s="222"/>
      <c r="H33" s="222"/>
      <c r="I33" s="222"/>
      <c r="J33" s="223"/>
      <c r="K33" s="29"/>
    </row>
    <row r="34" spans="2:11" ht="18" customHeight="1" thickBot="1" x14ac:dyDescent="0.6">
      <c r="B34" s="176" t="s">
        <v>12</v>
      </c>
      <c r="C34" s="176"/>
      <c r="D34" s="176"/>
      <c r="E34" s="176"/>
      <c r="F34" s="176"/>
      <c r="G34" s="176"/>
      <c r="H34" s="176"/>
      <c r="I34" s="176"/>
      <c r="J34" s="177"/>
      <c r="K34" s="177"/>
    </row>
    <row r="35" spans="2:11" ht="21" customHeight="1" thickBot="1" x14ac:dyDescent="0.6">
      <c r="B35" s="154" t="s">
        <v>152</v>
      </c>
      <c r="C35" s="155"/>
      <c r="D35" s="156"/>
      <c r="E35" s="31" t="s">
        <v>145</v>
      </c>
      <c r="F35" s="48" t="s">
        <v>146</v>
      </c>
      <c r="G35" s="224"/>
      <c r="H35" s="224"/>
      <c r="I35" s="22"/>
      <c r="J35" s="15" t="s">
        <v>97</v>
      </c>
      <c r="K35" s="50"/>
    </row>
    <row r="36" spans="2:11" ht="21" customHeight="1" thickBot="1" x14ac:dyDescent="0.6">
      <c r="B36" s="154" t="s">
        <v>153</v>
      </c>
      <c r="C36" s="155"/>
      <c r="D36" s="156"/>
      <c r="E36" s="31" t="s">
        <v>145</v>
      </c>
      <c r="F36" s="48" t="s">
        <v>146</v>
      </c>
      <c r="G36" s="224"/>
      <c r="H36" s="224"/>
      <c r="I36" s="22"/>
      <c r="J36" s="15" t="s">
        <v>97</v>
      </c>
      <c r="K36" s="50"/>
    </row>
    <row r="37" spans="2:11" ht="18" customHeight="1" thickBot="1" x14ac:dyDescent="0.6">
      <c r="B37" s="176" t="s">
        <v>13</v>
      </c>
      <c r="C37" s="176"/>
      <c r="D37" s="176"/>
      <c r="E37" s="176"/>
      <c r="F37" s="176"/>
      <c r="G37" s="176"/>
      <c r="H37" s="176"/>
      <c r="I37" s="176"/>
      <c r="J37" s="177"/>
      <c r="K37" s="177"/>
    </row>
    <row r="38" spans="2:11" ht="18" customHeight="1" x14ac:dyDescent="0.55000000000000004">
      <c r="B38" s="173" t="s">
        <v>51</v>
      </c>
      <c r="C38" s="174"/>
      <c r="D38" s="175"/>
      <c r="E38" s="32" t="s">
        <v>144</v>
      </c>
      <c r="F38" s="218" t="s">
        <v>147</v>
      </c>
      <c r="G38" s="218"/>
      <c r="H38" s="218"/>
      <c r="I38" s="218"/>
      <c r="J38" s="219"/>
      <c r="K38" s="50"/>
    </row>
    <row r="39" spans="2:11" ht="18" customHeight="1" x14ac:dyDescent="0.55000000000000004">
      <c r="B39" s="184"/>
      <c r="C39" s="165"/>
      <c r="D39" s="185"/>
      <c r="E39" s="178" t="s">
        <v>226</v>
      </c>
      <c r="F39" s="179"/>
      <c r="G39" s="179"/>
      <c r="H39" s="179"/>
      <c r="I39" s="179"/>
      <c r="J39" s="225"/>
      <c r="K39" s="50"/>
    </row>
    <row r="40" spans="2:11" ht="18" customHeight="1" x14ac:dyDescent="0.55000000000000004">
      <c r="B40" s="184"/>
      <c r="C40" s="165"/>
      <c r="D40" s="185"/>
      <c r="E40" s="227"/>
      <c r="F40" s="169"/>
      <c r="G40" s="164" t="s">
        <v>92</v>
      </c>
      <c r="H40" s="164"/>
      <c r="I40" s="159"/>
      <c r="J40" s="160"/>
      <c r="K40" s="50"/>
    </row>
    <row r="41" spans="2:11" ht="18" customHeight="1" x14ac:dyDescent="0.55000000000000004">
      <c r="B41" s="184"/>
      <c r="C41" s="165"/>
      <c r="D41" s="185"/>
      <c r="E41" s="161" t="s">
        <v>46</v>
      </c>
      <c r="F41" s="162"/>
      <c r="G41" s="162"/>
      <c r="H41" s="162"/>
      <c r="I41" s="162"/>
      <c r="J41" s="163"/>
      <c r="K41" s="50"/>
    </row>
    <row r="42" spans="2:11" ht="18" customHeight="1" x14ac:dyDescent="0.55000000000000004">
      <c r="B42" s="184"/>
      <c r="C42" s="165"/>
      <c r="D42" s="185"/>
      <c r="E42" s="166" t="s">
        <v>148</v>
      </c>
      <c r="F42" s="167"/>
      <c r="G42" s="167"/>
      <c r="H42" s="167"/>
      <c r="I42" s="167"/>
      <c r="J42" s="168"/>
      <c r="K42" s="50"/>
    </row>
    <row r="43" spans="2:11" ht="18" customHeight="1" x14ac:dyDescent="0.55000000000000004">
      <c r="B43" s="184"/>
      <c r="C43" s="165"/>
      <c r="D43" s="185"/>
      <c r="E43" s="227"/>
      <c r="F43" s="169"/>
      <c r="G43" s="164" t="s">
        <v>93</v>
      </c>
      <c r="H43" s="164"/>
      <c r="I43" s="159"/>
      <c r="J43" s="160"/>
      <c r="K43" s="50"/>
    </row>
    <row r="44" spans="2:11" ht="18" customHeight="1" x14ac:dyDescent="0.55000000000000004">
      <c r="B44" s="184"/>
      <c r="C44" s="165"/>
      <c r="D44" s="185"/>
      <c r="E44" s="161" t="s">
        <v>47</v>
      </c>
      <c r="F44" s="162"/>
      <c r="G44" s="162"/>
      <c r="H44" s="162"/>
      <c r="I44" s="162"/>
      <c r="J44" s="163"/>
      <c r="K44" s="50"/>
    </row>
    <row r="45" spans="2:11" ht="18" customHeight="1" x14ac:dyDescent="0.55000000000000004">
      <c r="B45" s="184"/>
      <c r="C45" s="165"/>
      <c r="D45" s="185"/>
      <c r="E45" s="166" t="s">
        <v>149</v>
      </c>
      <c r="F45" s="167"/>
      <c r="G45" s="167"/>
      <c r="H45" s="167"/>
      <c r="I45" s="167"/>
      <c r="J45" s="168"/>
      <c r="K45" s="50"/>
    </row>
    <row r="46" spans="2:11" ht="18" customHeight="1" x14ac:dyDescent="0.55000000000000004">
      <c r="B46" s="184"/>
      <c r="C46" s="165"/>
      <c r="D46" s="185"/>
      <c r="E46" s="227"/>
      <c r="F46" s="169"/>
      <c r="G46" s="164" t="s">
        <v>98</v>
      </c>
      <c r="H46" s="164"/>
      <c r="I46" s="159"/>
      <c r="J46" s="160"/>
      <c r="K46" s="50"/>
    </row>
    <row r="47" spans="2:11" ht="18" customHeight="1" x14ac:dyDescent="0.55000000000000004">
      <c r="B47" s="184"/>
      <c r="C47" s="165"/>
      <c r="D47" s="185"/>
      <c r="E47" s="161" t="s">
        <v>48</v>
      </c>
      <c r="F47" s="162"/>
      <c r="G47" s="162"/>
      <c r="H47" s="162"/>
      <c r="I47" s="162"/>
      <c r="J47" s="163"/>
      <c r="K47" s="50"/>
    </row>
    <row r="48" spans="2:11" ht="18" customHeight="1" thickBot="1" x14ac:dyDescent="0.6">
      <c r="B48" s="184"/>
      <c r="C48" s="165"/>
      <c r="D48" s="185"/>
      <c r="E48" s="51" t="s">
        <v>49</v>
      </c>
      <c r="F48" s="52"/>
      <c r="G48" s="228"/>
      <c r="H48" s="228"/>
      <c r="I48" s="228"/>
      <c r="J48" s="39" t="s">
        <v>99</v>
      </c>
      <c r="K48" s="50"/>
    </row>
    <row r="49" spans="2:17" ht="18" customHeight="1" x14ac:dyDescent="0.55000000000000004">
      <c r="B49" s="184"/>
      <c r="C49" s="165"/>
      <c r="D49" s="185"/>
      <c r="E49" s="28" t="s">
        <v>144</v>
      </c>
      <c r="F49" s="192" t="s">
        <v>150</v>
      </c>
      <c r="G49" s="192"/>
      <c r="H49" s="192"/>
      <c r="I49" s="192"/>
      <c r="J49" s="193"/>
      <c r="K49" s="50"/>
    </row>
    <row r="50" spans="2:17" ht="18" customHeight="1" x14ac:dyDescent="0.55000000000000004">
      <c r="B50" s="184"/>
      <c r="C50" s="165"/>
      <c r="D50" s="185"/>
      <c r="E50" s="178" t="s">
        <v>226</v>
      </c>
      <c r="F50" s="179"/>
      <c r="G50" s="179"/>
      <c r="H50" s="179"/>
      <c r="I50" s="179"/>
      <c r="J50" s="225"/>
      <c r="K50" s="50"/>
    </row>
    <row r="51" spans="2:17" ht="18" customHeight="1" x14ac:dyDescent="0.55000000000000004">
      <c r="B51" s="184"/>
      <c r="C51" s="165"/>
      <c r="D51" s="185"/>
      <c r="E51" s="13"/>
      <c r="F51" s="165" t="s">
        <v>170</v>
      </c>
      <c r="G51" s="165"/>
      <c r="H51" s="165"/>
      <c r="I51" s="159"/>
      <c r="J51" s="160"/>
      <c r="K51" s="50"/>
    </row>
    <row r="52" spans="2:17" ht="18" customHeight="1" x14ac:dyDescent="0.55000000000000004">
      <c r="B52" s="184"/>
      <c r="C52" s="165"/>
      <c r="D52" s="185"/>
      <c r="E52" s="161" t="s">
        <v>46</v>
      </c>
      <c r="F52" s="162"/>
      <c r="G52" s="162"/>
      <c r="H52" s="162"/>
      <c r="I52" s="162"/>
      <c r="J52" s="163"/>
      <c r="K52" s="50"/>
    </row>
    <row r="53" spans="2:17" ht="18" customHeight="1" x14ac:dyDescent="0.55000000000000004">
      <c r="B53" s="184"/>
      <c r="C53" s="165"/>
      <c r="D53" s="185"/>
      <c r="E53" s="166" t="s">
        <v>148</v>
      </c>
      <c r="F53" s="167"/>
      <c r="G53" s="167"/>
      <c r="H53" s="167"/>
      <c r="I53" s="167"/>
      <c r="J53" s="168"/>
      <c r="K53" s="50"/>
    </row>
    <row r="54" spans="2:17" ht="18" customHeight="1" x14ac:dyDescent="0.55000000000000004">
      <c r="B54" s="184"/>
      <c r="C54" s="165"/>
      <c r="D54" s="185"/>
      <c r="E54" s="53"/>
      <c r="F54" s="165" t="s">
        <v>170</v>
      </c>
      <c r="G54" s="165"/>
      <c r="H54" s="165"/>
      <c r="I54" s="159"/>
      <c r="J54" s="160"/>
      <c r="K54" s="50"/>
    </row>
    <row r="55" spans="2:17" ht="18" customHeight="1" x14ac:dyDescent="0.55000000000000004">
      <c r="B55" s="184"/>
      <c r="C55" s="165"/>
      <c r="D55" s="185"/>
      <c r="E55" s="161" t="s">
        <v>47</v>
      </c>
      <c r="F55" s="162"/>
      <c r="G55" s="162"/>
      <c r="H55" s="162"/>
      <c r="I55" s="162"/>
      <c r="J55" s="163"/>
      <c r="K55" s="50"/>
    </row>
    <row r="56" spans="2:17" ht="18" customHeight="1" x14ac:dyDescent="0.55000000000000004">
      <c r="B56" s="184"/>
      <c r="C56" s="165"/>
      <c r="D56" s="185"/>
      <c r="E56" s="166" t="s">
        <v>149</v>
      </c>
      <c r="F56" s="167"/>
      <c r="G56" s="167"/>
      <c r="H56" s="167"/>
      <c r="I56" s="167"/>
      <c r="J56" s="168"/>
      <c r="K56" s="50"/>
      <c r="O56" s="213"/>
      <c r="P56" s="213"/>
      <c r="Q56" s="213"/>
    </row>
    <row r="57" spans="2:17" ht="18" customHeight="1" x14ac:dyDescent="0.55000000000000004">
      <c r="B57" s="184"/>
      <c r="C57" s="165"/>
      <c r="D57" s="185"/>
      <c r="E57" s="227"/>
      <c r="F57" s="169"/>
      <c r="G57" s="164" t="s">
        <v>98</v>
      </c>
      <c r="H57" s="164"/>
      <c r="I57" s="159"/>
      <c r="J57" s="160"/>
      <c r="K57" s="50"/>
    </row>
    <row r="58" spans="2:17" ht="18" customHeight="1" x14ac:dyDescent="0.55000000000000004">
      <c r="B58" s="184"/>
      <c r="C58" s="165"/>
      <c r="D58" s="185"/>
      <c r="E58" s="161" t="s">
        <v>48</v>
      </c>
      <c r="F58" s="162"/>
      <c r="G58" s="162"/>
      <c r="H58" s="162"/>
      <c r="I58" s="162"/>
      <c r="J58" s="163"/>
      <c r="K58" s="50"/>
    </row>
    <row r="59" spans="2:17" ht="18" customHeight="1" thickBot="1" x14ac:dyDescent="0.6">
      <c r="B59" s="189"/>
      <c r="C59" s="190"/>
      <c r="D59" s="191"/>
      <c r="E59" s="51" t="s">
        <v>49</v>
      </c>
      <c r="F59" s="52"/>
      <c r="G59" s="228"/>
      <c r="H59" s="228"/>
      <c r="I59" s="228"/>
      <c r="J59" s="39" t="s">
        <v>99</v>
      </c>
      <c r="K59" s="50"/>
    </row>
    <row r="60" spans="2:17" ht="18" customHeight="1" thickBot="1" x14ac:dyDescent="0.6">
      <c r="B60" s="194" t="s">
        <v>14</v>
      </c>
      <c r="C60" s="195"/>
      <c r="D60" s="196"/>
      <c r="E60" s="157"/>
      <c r="F60" s="158"/>
      <c r="G60" s="195" t="s">
        <v>43</v>
      </c>
      <c r="H60" s="195"/>
      <c r="I60" s="158"/>
      <c r="J60" s="229"/>
      <c r="K60" s="50"/>
    </row>
    <row r="61" spans="2:17" ht="18" customHeight="1" thickBot="1" x14ac:dyDescent="0.6">
      <c r="B61" s="176" t="s">
        <v>15</v>
      </c>
      <c r="C61" s="176"/>
      <c r="D61" s="176"/>
      <c r="E61" s="176"/>
      <c r="F61" s="176"/>
      <c r="G61" s="176"/>
      <c r="H61" s="176"/>
      <c r="I61" s="176"/>
      <c r="J61" s="177"/>
      <c r="K61" s="177"/>
    </row>
    <row r="62" spans="2:17" ht="18" customHeight="1" x14ac:dyDescent="0.55000000000000004">
      <c r="B62" s="230" t="s">
        <v>16</v>
      </c>
      <c r="C62" s="231"/>
      <c r="D62" s="232"/>
      <c r="E62" s="173" t="s">
        <v>17</v>
      </c>
      <c r="F62" s="174"/>
      <c r="G62" s="174"/>
      <c r="H62" s="174"/>
      <c r="I62" s="174"/>
      <c r="J62" s="175"/>
      <c r="K62" s="50"/>
    </row>
    <row r="63" spans="2:17" ht="18" customHeight="1" thickBot="1" x14ac:dyDescent="0.6">
      <c r="B63" s="233"/>
      <c r="C63" s="234"/>
      <c r="D63" s="235"/>
      <c r="E63" s="236" t="s">
        <v>57</v>
      </c>
      <c r="F63" s="237"/>
      <c r="G63" s="237"/>
      <c r="H63" s="238"/>
      <c r="I63" s="238"/>
      <c r="J63" s="239"/>
      <c r="K63" s="50"/>
    </row>
    <row r="64" spans="2:17" ht="18" customHeight="1" x14ac:dyDescent="0.55000000000000004">
      <c r="B64" s="176" t="s">
        <v>18</v>
      </c>
      <c r="C64" s="176"/>
      <c r="D64" s="176"/>
      <c r="E64" s="176"/>
      <c r="F64" s="176"/>
      <c r="G64" s="176"/>
      <c r="H64" s="176"/>
      <c r="I64" s="176"/>
      <c r="J64" s="177"/>
      <c r="K64" s="177"/>
    </row>
    <row r="65" spans="2:11" ht="18" customHeight="1" x14ac:dyDescent="0.55000000000000004">
      <c r="B65" s="226" t="s">
        <v>232</v>
      </c>
      <c r="C65" s="226"/>
      <c r="D65" s="226"/>
      <c r="E65" s="226"/>
      <c r="F65" s="226"/>
      <c r="G65" s="226"/>
      <c r="H65" s="226"/>
      <c r="I65" s="226"/>
      <c r="J65" s="177"/>
      <c r="K65" s="177"/>
    </row>
    <row r="66" spans="2:11" ht="30.5" customHeight="1" x14ac:dyDescent="0.55000000000000004">
      <c r="B66" s="226" t="s">
        <v>233</v>
      </c>
      <c r="C66" s="226"/>
      <c r="D66" s="226"/>
      <c r="E66" s="226"/>
      <c r="F66" s="226"/>
      <c r="G66" s="226"/>
      <c r="H66" s="226"/>
      <c r="I66" s="226"/>
      <c r="J66" s="177"/>
      <c r="K66" s="177"/>
    </row>
    <row r="67" spans="2:11" ht="30" customHeight="1" x14ac:dyDescent="0.55000000000000004">
      <c r="B67" s="226" t="s">
        <v>234</v>
      </c>
      <c r="C67" s="226"/>
      <c r="D67" s="226"/>
      <c r="E67" s="226"/>
      <c r="F67" s="226"/>
      <c r="G67" s="226"/>
      <c r="H67" s="226"/>
      <c r="I67" s="226"/>
      <c r="J67" s="177"/>
      <c r="K67" s="177"/>
    </row>
    <row r="68" spans="2:11" x14ac:dyDescent="0.55000000000000004">
      <c r="B68" s="9"/>
      <c r="C68" s="2"/>
      <c r="D68" s="2"/>
      <c r="E68" s="2"/>
      <c r="F68" s="2"/>
      <c r="G68" s="2"/>
      <c r="H68" s="2"/>
      <c r="I68" s="2"/>
    </row>
  </sheetData>
  <sheetProtection algorithmName="SHA-512" hashValue="wdKTlWgmiO6NkZ89+zmMATUeTU/VnRzEvgEUUCn+fmV/We6mjRic9dRhP0KWU6zegAywRVcovFuxHF4EdXoc5Q==" saltValue="0yn/YmsrQacE6ePbQ0SXDA==" spinCount="100000" sheet="1" objects="1" scenarios="1" formatCells="0" selectLockedCells="1"/>
  <mergeCells count="93">
    <mergeCell ref="G13:J13"/>
    <mergeCell ref="E40:F40"/>
    <mergeCell ref="E43:F43"/>
    <mergeCell ref="E46:F46"/>
    <mergeCell ref="G48:I48"/>
    <mergeCell ref="E39:J39"/>
    <mergeCell ref="E24:F24"/>
    <mergeCell ref="E25:F25"/>
    <mergeCell ref="B22:K22"/>
    <mergeCell ref="B31:K31"/>
    <mergeCell ref="B34:K34"/>
    <mergeCell ref="G15:J15"/>
    <mergeCell ref="E27:J28"/>
    <mergeCell ref="G24:H24"/>
    <mergeCell ref="E29:G29"/>
    <mergeCell ref="H29:I29"/>
    <mergeCell ref="B67:K67"/>
    <mergeCell ref="E57:F57"/>
    <mergeCell ref="G59:I59"/>
    <mergeCell ref="G60:H60"/>
    <mergeCell ref="I60:J60"/>
    <mergeCell ref="B65:K65"/>
    <mergeCell ref="B66:K66"/>
    <mergeCell ref="B60:D60"/>
    <mergeCell ref="B62:D63"/>
    <mergeCell ref="B64:K64"/>
    <mergeCell ref="E63:G63"/>
    <mergeCell ref="H63:J63"/>
    <mergeCell ref="O56:Q56"/>
    <mergeCell ref="E58:J58"/>
    <mergeCell ref="I57:J57"/>
    <mergeCell ref="B32:C33"/>
    <mergeCell ref="F38:J38"/>
    <mergeCell ref="I43:J43"/>
    <mergeCell ref="E45:J45"/>
    <mergeCell ref="G46:H46"/>
    <mergeCell ref="I46:J46"/>
    <mergeCell ref="E52:J52"/>
    <mergeCell ref="E56:J56"/>
    <mergeCell ref="E32:J32"/>
    <mergeCell ref="E33:J33"/>
    <mergeCell ref="G35:H35"/>
    <mergeCell ref="G36:H36"/>
    <mergeCell ref="E50:J50"/>
    <mergeCell ref="B4:J4"/>
    <mergeCell ref="B2:J2"/>
    <mergeCell ref="B23:D23"/>
    <mergeCell ref="B24:D24"/>
    <mergeCell ref="B25:D25"/>
    <mergeCell ref="G10:J10"/>
    <mergeCell ref="G11:J11"/>
    <mergeCell ref="G12:J12"/>
    <mergeCell ref="B19:J19"/>
    <mergeCell ref="E23:J23"/>
    <mergeCell ref="G14:J14"/>
    <mergeCell ref="G25:I25"/>
    <mergeCell ref="I24:J24"/>
    <mergeCell ref="H6:J6"/>
    <mergeCell ref="B18:K18"/>
    <mergeCell ref="B21:K21"/>
    <mergeCell ref="G26:I26"/>
    <mergeCell ref="E30:G30"/>
    <mergeCell ref="H30:I30"/>
    <mergeCell ref="G57:H57"/>
    <mergeCell ref="E62:J62"/>
    <mergeCell ref="B61:K61"/>
    <mergeCell ref="E55:J55"/>
    <mergeCell ref="G40:H40"/>
    <mergeCell ref="I40:J40"/>
    <mergeCell ref="B37:K37"/>
    <mergeCell ref="B26:D26"/>
    <mergeCell ref="B27:D30"/>
    <mergeCell ref="B38:D59"/>
    <mergeCell ref="F49:J49"/>
    <mergeCell ref="I51:J51"/>
    <mergeCell ref="E42:J42"/>
    <mergeCell ref="B35:D35"/>
    <mergeCell ref="B36:D36"/>
    <mergeCell ref="E60:F60"/>
    <mergeCell ref="I54:J54"/>
    <mergeCell ref="E47:J47"/>
    <mergeCell ref="G43:H43"/>
    <mergeCell ref="E41:J41"/>
    <mergeCell ref="E44:J44"/>
    <mergeCell ref="F51:H51"/>
    <mergeCell ref="E53:J53"/>
    <mergeCell ref="F54:H54"/>
    <mergeCell ref="M18:N18"/>
    <mergeCell ref="O18:W18"/>
    <mergeCell ref="M17:N17"/>
    <mergeCell ref="O17:V17"/>
    <mergeCell ref="M3:R3"/>
    <mergeCell ref="M11:R11"/>
  </mergeCells>
  <phoneticPr fontId="29"/>
  <pageMargins left="0.70866141732283472" right="0.70866141732283472" top="0.74803149606299213" bottom="0.74803149606299213" header="0.31496062992125984" footer="0.31496062992125984"/>
  <pageSetup paperSize="9" orientation="portrait" blackAndWhite="1" r:id="rId1"/>
  <rowBreaks count="1" manualBreakCount="1">
    <brk id="36" max="1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CF9E9-8DE8-47BB-8D2C-227003BFC2D4}">
  <sheetPr>
    <tabColor rgb="FFFFFF00"/>
  </sheetPr>
  <dimension ref="A1:I35"/>
  <sheetViews>
    <sheetView view="pageBreakPreview" zoomScale="115" zoomScaleNormal="100" zoomScaleSheetLayoutView="115" workbookViewId="0">
      <selection activeCell="E28" sqref="E28:G28"/>
    </sheetView>
  </sheetViews>
  <sheetFormatPr defaultRowHeight="18" x14ac:dyDescent="0.55000000000000004"/>
  <cols>
    <col min="1" max="1" width="1.25" style="19" customWidth="1"/>
    <col min="2" max="2" width="3.1640625" style="19" customWidth="1"/>
    <col min="3" max="3" width="2.4140625" style="19" customWidth="1"/>
    <col min="4" max="4" width="33.6640625" style="19" customWidth="1"/>
    <col min="5" max="5" width="3.58203125" style="19" customWidth="1"/>
    <col min="6" max="6" width="8" style="19" customWidth="1"/>
    <col min="7" max="7" width="24" style="19" customWidth="1"/>
    <col min="8" max="8" width="3" style="19" customWidth="1"/>
    <col min="9" max="9" width="1" style="19" customWidth="1"/>
    <col min="10" max="16384" width="8.6640625" style="19"/>
  </cols>
  <sheetData>
    <row r="1" spans="1:9" x14ac:dyDescent="0.55000000000000004">
      <c r="A1" s="42"/>
      <c r="B1" s="42" t="s">
        <v>206</v>
      </c>
      <c r="C1" s="42"/>
      <c r="D1" s="42"/>
      <c r="E1" s="42"/>
      <c r="F1" s="42"/>
      <c r="G1" s="42"/>
      <c r="H1" s="42"/>
    </row>
    <row r="2" spans="1:9" x14ac:dyDescent="0.55000000000000004">
      <c r="A2" s="42"/>
      <c r="B2" s="42"/>
      <c r="C2" s="42"/>
      <c r="D2" s="42"/>
      <c r="E2" s="42"/>
      <c r="F2" s="42"/>
      <c r="G2" s="42"/>
      <c r="H2" s="42"/>
    </row>
    <row r="3" spans="1:9" ht="19.5" x14ac:dyDescent="0.55000000000000004">
      <c r="A3" s="42"/>
      <c r="B3" s="250" t="s">
        <v>222</v>
      </c>
      <c r="C3" s="250"/>
      <c r="D3" s="250"/>
      <c r="E3" s="250"/>
      <c r="F3" s="250"/>
      <c r="G3" s="250"/>
      <c r="H3" s="250"/>
      <c r="I3" s="46"/>
    </row>
    <row r="4" spans="1:9" ht="21" customHeight="1" x14ac:dyDescent="0.55000000000000004">
      <c r="A4" s="42"/>
      <c r="B4" s="42"/>
      <c r="C4" s="42"/>
      <c r="D4" s="42"/>
      <c r="E4" s="42"/>
      <c r="F4" s="42"/>
      <c r="G4" s="42"/>
      <c r="H4" s="42"/>
    </row>
    <row r="5" spans="1:9" ht="21" customHeight="1" x14ac:dyDescent="0.55000000000000004">
      <c r="A5" s="42"/>
      <c r="B5" s="42" t="s">
        <v>134</v>
      </c>
      <c r="C5" s="42"/>
      <c r="D5" s="42"/>
      <c r="E5" s="42"/>
      <c r="F5" s="42"/>
      <c r="G5" s="42"/>
      <c r="H5" s="42"/>
    </row>
    <row r="6" spans="1:9" ht="21" customHeight="1" x14ac:dyDescent="0.55000000000000004">
      <c r="A6" s="42"/>
      <c r="B6" s="42"/>
      <c r="C6" s="42"/>
      <c r="D6" s="112" t="s">
        <v>115</v>
      </c>
      <c r="E6" s="112" t="s">
        <v>116</v>
      </c>
      <c r="F6" s="400"/>
      <c r="G6" s="400"/>
      <c r="H6" s="42" t="s">
        <v>117</v>
      </c>
      <c r="I6" s="42"/>
    </row>
    <row r="7" spans="1:9" ht="21" customHeight="1" x14ac:dyDescent="0.55000000000000004">
      <c r="A7" s="42"/>
      <c r="B7" s="42"/>
      <c r="C7" s="42"/>
      <c r="D7" s="112" t="s">
        <v>118</v>
      </c>
      <c r="E7" s="112" t="s">
        <v>116</v>
      </c>
      <c r="F7" s="401"/>
      <c r="G7" s="401"/>
      <c r="H7" s="42" t="s">
        <v>117</v>
      </c>
      <c r="I7" s="42"/>
    </row>
    <row r="8" spans="1:9" ht="21" customHeight="1" x14ac:dyDescent="0.55000000000000004">
      <c r="A8" s="42"/>
      <c r="B8" s="42"/>
      <c r="C8" s="42"/>
      <c r="D8" s="112" t="s">
        <v>119</v>
      </c>
      <c r="E8" s="112" t="s">
        <v>116</v>
      </c>
      <c r="F8" s="398"/>
      <c r="G8" s="398"/>
      <c r="H8" s="42" t="s">
        <v>117</v>
      </c>
      <c r="I8" s="42"/>
    </row>
    <row r="9" spans="1:9" ht="21" customHeight="1" x14ac:dyDescent="0.55000000000000004">
      <c r="A9" s="42"/>
      <c r="B9" s="42"/>
      <c r="C9" s="42"/>
      <c r="D9" s="112" t="s">
        <v>120</v>
      </c>
      <c r="E9" s="112" t="s">
        <v>116</v>
      </c>
      <c r="F9" s="402"/>
      <c r="G9" s="402"/>
      <c r="H9" s="42" t="s">
        <v>117</v>
      </c>
      <c r="I9" s="42"/>
    </row>
    <row r="10" spans="1:9" x14ac:dyDescent="0.55000000000000004">
      <c r="A10" s="42"/>
      <c r="B10" s="42"/>
      <c r="C10" s="42"/>
      <c r="D10" s="112"/>
      <c r="E10" s="112"/>
      <c r="F10" s="113"/>
      <c r="G10" s="113"/>
      <c r="H10" s="42"/>
      <c r="I10" s="42"/>
    </row>
    <row r="11" spans="1:9" ht="21" customHeight="1" x14ac:dyDescent="0.55000000000000004">
      <c r="A11" s="42"/>
      <c r="B11" s="42" t="s">
        <v>161</v>
      </c>
      <c r="C11" s="42"/>
      <c r="D11" s="42"/>
      <c r="E11" s="42"/>
      <c r="F11" s="42"/>
      <c r="G11" s="42"/>
      <c r="H11" s="42"/>
      <c r="I11" s="42"/>
    </row>
    <row r="12" spans="1:9" ht="21" customHeight="1" x14ac:dyDescent="0.55000000000000004">
      <c r="A12" s="42"/>
      <c r="B12" s="42"/>
      <c r="C12" s="42"/>
      <c r="D12" s="112" t="s">
        <v>115</v>
      </c>
      <c r="E12" s="112" t="s">
        <v>116</v>
      </c>
      <c r="F12" s="400"/>
      <c r="G12" s="400"/>
      <c r="H12" s="42" t="s">
        <v>117</v>
      </c>
      <c r="I12" s="42"/>
    </row>
    <row r="13" spans="1:9" ht="21" customHeight="1" x14ac:dyDescent="0.55000000000000004">
      <c r="A13" s="42"/>
      <c r="B13" s="42"/>
      <c r="C13" s="42"/>
      <c r="D13" s="112" t="s">
        <v>122</v>
      </c>
      <c r="E13" s="112" t="s">
        <v>116</v>
      </c>
      <c r="F13" s="398"/>
      <c r="G13" s="398"/>
      <c r="H13" s="42" t="s">
        <v>117</v>
      </c>
      <c r="I13" s="42"/>
    </row>
    <row r="14" spans="1:9" x14ac:dyDescent="0.55000000000000004">
      <c r="A14" s="42"/>
      <c r="B14" s="42"/>
      <c r="C14" s="42"/>
      <c r="D14" s="112"/>
      <c r="E14" s="112"/>
      <c r="F14" s="42"/>
      <c r="G14" s="42"/>
      <c r="H14" s="42"/>
    </row>
    <row r="15" spans="1:9" ht="21" customHeight="1" x14ac:dyDescent="0.55000000000000004">
      <c r="A15" s="42"/>
      <c r="B15" s="114" t="s">
        <v>135</v>
      </c>
      <c r="C15" s="42"/>
      <c r="D15" s="114"/>
      <c r="E15" s="112"/>
      <c r="F15" s="42"/>
      <c r="G15" s="42"/>
      <c r="H15" s="42"/>
    </row>
    <row r="16" spans="1:9" ht="21" customHeight="1" x14ac:dyDescent="0.55000000000000004">
      <c r="A16" s="42"/>
      <c r="B16" s="114"/>
      <c r="C16" s="42"/>
      <c r="D16" s="42" t="s">
        <v>124</v>
      </c>
      <c r="E16" s="112"/>
      <c r="F16" s="42"/>
      <c r="G16" s="42"/>
      <c r="H16" s="42"/>
    </row>
    <row r="17" spans="1:9" ht="21" customHeight="1" x14ac:dyDescent="0.55000000000000004">
      <c r="A17" s="42"/>
      <c r="B17" s="42"/>
      <c r="C17" s="42"/>
      <c r="D17" s="114" t="s">
        <v>125</v>
      </c>
      <c r="E17" s="112"/>
      <c r="F17" s="42"/>
      <c r="G17" s="42"/>
      <c r="H17" s="42"/>
    </row>
    <row r="18" spans="1:9" ht="60" customHeight="1" x14ac:dyDescent="0.55000000000000004">
      <c r="A18" s="42"/>
      <c r="B18" s="42"/>
      <c r="C18" s="393" t="s">
        <v>126</v>
      </c>
      <c r="D18" s="399"/>
      <c r="E18" s="395"/>
      <c r="F18" s="396"/>
      <c r="G18" s="397"/>
      <c r="H18" s="42"/>
    </row>
    <row r="19" spans="1:9" x14ac:dyDescent="0.55000000000000004">
      <c r="A19" s="42"/>
      <c r="B19" s="42"/>
      <c r="C19" s="115"/>
      <c r="D19" s="116" t="s">
        <v>136</v>
      </c>
      <c r="E19" s="115" t="s">
        <v>137</v>
      </c>
      <c r="F19" s="144"/>
      <c r="G19" s="117" t="s">
        <v>139</v>
      </c>
      <c r="H19" s="42"/>
    </row>
    <row r="20" spans="1:9" ht="21" customHeight="1" x14ac:dyDescent="0.55000000000000004">
      <c r="A20" s="42"/>
      <c r="B20" s="42"/>
      <c r="C20" s="42"/>
      <c r="D20" s="42"/>
      <c r="E20" s="42"/>
      <c r="F20" s="42"/>
      <c r="G20" s="42"/>
      <c r="H20" s="42"/>
    </row>
    <row r="21" spans="1:9" ht="21" customHeight="1" x14ac:dyDescent="0.55000000000000004">
      <c r="A21" s="42"/>
      <c r="B21" s="42"/>
      <c r="C21" s="42"/>
      <c r="D21" s="42" t="s">
        <v>127</v>
      </c>
      <c r="E21" s="42"/>
      <c r="F21" s="42"/>
      <c r="G21" s="42"/>
      <c r="H21" s="42"/>
    </row>
    <row r="22" spans="1:9" ht="21" customHeight="1" x14ac:dyDescent="0.55000000000000004">
      <c r="A22" s="42"/>
      <c r="B22" s="42"/>
      <c r="C22" s="42"/>
      <c r="D22" s="114" t="s">
        <v>125</v>
      </c>
      <c r="E22" s="42"/>
      <c r="F22" s="42"/>
      <c r="G22" s="42"/>
      <c r="H22" s="42"/>
    </row>
    <row r="23" spans="1:9" ht="60" customHeight="1" x14ac:dyDescent="0.55000000000000004">
      <c r="A23" s="42"/>
      <c r="B23" s="42"/>
      <c r="C23" s="393" t="s">
        <v>128</v>
      </c>
      <c r="D23" s="399"/>
      <c r="E23" s="395"/>
      <c r="F23" s="396"/>
      <c r="G23" s="397"/>
      <c r="H23" s="42"/>
    </row>
    <row r="24" spans="1:9" x14ac:dyDescent="0.55000000000000004">
      <c r="A24" s="42"/>
      <c r="B24" s="42"/>
      <c r="C24" s="115"/>
      <c r="D24" s="116" t="s">
        <v>138</v>
      </c>
      <c r="E24" s="115" t="s">
        <v>137</v>
      </c>
      <c r="F24" s="144"/>
      <c r="G24" s="117" t="s">
        <v>140</v>
      </c>
      <c r="H24" s="42"/>
    </row>
    <row r="25" spans="1:9" ht="21" customHeight="1" x14ac:dyDescent="0.55000000000000004">
      <c r="A25" s="42"/>
      <c r="B25" s="42"/>
      <c r="C25" s="42"/>
      <c r="D25" s="42"/>
      <c r="E25" s="42"/>
      <c r="F25" s="42"/>
      <c r="G25" s="42"/>
      <c r="H25" s="42"/>
    </row>
    <row r="26" spans="1:9" ht="21" customHeight="1" x14ac:dyDescent="0.55000000000000004">
      <c r="A26" s="42"/>
      <c r="B26" s="42"/>
      <c r="C26" s="42"/>
      <c r="D26" s="42" t="s">
        <v>129</v>
      </c>
      <c r="E26" s="42"/>
      <c r="F26" s="42"/>
      <c r="G26" s="42"/>
      <c r="H26" s="42"/>
    </row>
    <row r="27" spans="1:9" ht="21" customHeight="1" x14ac:dyDescent="0.55000000000000004">
      <c r="A27" s="42"/>
      <c r="B27" s="42"/>
      <c r="C27" s="42"/>
      <c r="D27" s="114" t="s">
        <v>125</v>
      </c>
      <c r="E27" s="42"/>
      <c r="F27" s="42"/>
      <c r="G27" s="42"/>
      <c r="H27" s="42"/>
    </row>
    <row r="28" spans="1:9" ht="60" customHeight="1" x14ac:dyDescent="0.55000000000000004">
      <c r="A28" s="42"/>
      <c r="B28" s="42"/>
      <c r="C28" s="393" t="s">
        <v>130</v>
      </c>
      <c r="D28" s="394"/>
      <c r="E28" s="395"/>
      <c r="F28" s="396"/>
      <c r="G28" s="397"/>
      <c r="H28" s="42"/>
    </row>
    <row r="29" spans="1:9" x14ac:dyDescent="0.55000000000000004">
      <c r="B29" s="119"/>
      <c r="C29" s="119"/>
    </row>
    <row r="30" spans="1:9" x14ac:dyDescent="0.55000000000000004">
      <c r="B30" s="43"/>
      <c r="C30" s="44"/>
      <c r="D30" s="44"/>
      <c r="E30" s="44"/>
      <c r="F30" s="44"/>
      <c r="G30" s="44"/>
      <c r="H30" s="44"/>
      <c r="I30" s="44"/>
    </row>
    <row r="31" spans="1:9" x14ac:dyDescent="0.55000000000000004">
      <c r="B31" s="43"/>
      <c r="C31" s="44"/>
      <c r="D31" s="44"/>
      <c r="E31" s="44"/>
      <c r="F31" s="44"/>
      <c r="G31" s="44"/>
      <c r="H31" s="44"/>
      <c r="I31" s="44"/>
    </row>
    <row r="32" spans="1:9" x14ac:dyDescent="0.55000000000000004">
      <c r="B32" s="43"/>
      <c r="C32" s="44"/>
      <c r="D32" s="44"/>
      <c r="E32" s="44"/>
      <c r="F32" s="44"/>
      <c r="G32" s="44"/>
      <c r="H32" s="44"/>
      <c r="I32" s="44"/>
    </row>
    <row r="33" spans="2:9" x14ac:dyDescent="0.55000000000000004">
      <c r="B33" s="43"/>
      <c r="C33" s="45"/>
      <c r="D33" s="45"/>
      <c r="E33" s="45"/>
      <c r="F33" s="45"/>
      <c r="G33" s="45"/>
      <c r="H33" s="45"/>
      <c r="I33" s="45"/>
    </row>
    <row r="34" spans="2:9" x14ac:dyDescent="0.55000000000000004">
      <c r="B34" s="43"/>
      <c r="C34" s="45"/>
      <c r="D34" s="45"/>
      <c r="E34" s="45"/>
      <c r="F34" s="45"/>
      <c r="G34" s="45"/>
      <c r="H34" s="45"/>
      <c r="I34" s="45"/>
    </row>
    <row r="35" spans="2:9" x14ac:dyDescent="0.55000000000000004">
      <c r="C35" s="45"/>
      <c r="D35" s="45"/>
      <c r="E35" s="45"/>
      <c r="F35" s="45"/>
      <c r="G35" s="45"/>
      <c r="H35" s="45"/>
      <c r="I35" s="45"/>
    </row>
  </sheetData>
  <sheetProtection algorithmName="SHA-512" hashValue="LIlp6IB9kTNDK1MFH/oqfdzZf36xuSu4zklm+t5tKzAaguGh1So1mPizUXd+Bxl2JGJ0yzFmmKv4SfY7EwowLw==" saltValue="j/GfviJrzO/H6Cycx/Zp9g==" spinCount="100000" sheet="1" objects="1" scenarios="1" selectLockedCells="1"/>
  <mergeCells count="13">
    <mergeCell ref="F12:G12"/>
    <mergeCell ref="B3:H3"/>
    <mergeCell ref="F6:G6"/>
    <mergeCell ref="F7:G7"/>
    <mergeCell ref="F8:G8"/>
    <mergeCell ref="F9:G9"/>
    <mergeCell ref="C28:D28"/>
    <mergeCell ref="E28:G28"/>
    <mergeCell ref="F13:G13"/>
    <mergeCell ref="C18:D18"/>
    <mergeCell ref="E18:G18"/>
    <mergeCell ref="C23:D23"/>
    <mergeCell ref="E23:G23"/>
  </mergeCells>
  <phoneticPr fontId="29"/>
  <pageMargins left="0.70866141732283472" right="0.70866141732283472" top="0.74803149606299213" bottom="0.74803149606299213" header="0.31496062992125984" footer="0.31496062992125984"/>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552BD-8180-4917-920F-192F816D45F4}">
  <sheetPr>
    <tabColor rgb="FFFFFF00"/>
  </sheetPr>
  <dimension ref="A1:W125"/>
  <sheetViews>
    <sheetView tabSelected="1" view="pageBreakPreview" topLeftCell="A11" zoomScaleNormal="70" zoomScaleSheetLayoutView="100" workbookViewId="0">
      <selection activeCell="J20" sqref="J20"/>
    </sheetView>
  </sheetViews>
  <sheetFormatPr defaultRowHeight="14.5" x14ac:dyDescent="0.35"/>
  <cols>
    <col min="1" max="1" width="15.1640625" style="65" customWidth="1"/>
    <col min="2" max="2" width="7.75" style="65" customWidth="1"/>
    <col min="3" max="3" width="13.1640625" style="65" customWidth="1"/>
    <col min="4" max="4" width="9.9140625" style="65" customWidth="1"/>
    <col min="5" max="5" width="30" style="65" customWidth="1"/>
    <col min="6" max="6" width="5.58203125" style="65" customWidth="1"/>
    <col min="7" max="7" width="4.6640625" style="65" customWidth="1"/>
    <col min="8" max="8" width="7" style="65" bestFit="1" customWidth="1"/>
    <col min="9" max="9" width="8" style="65" bestFit="1" customWidth="1"/>
    <col min="10" max="10" width="13.08203125" style="65" customWidth="1"/>
    <col min="11" max="11" width="4.25" style="65" customWidth="1"/>
    <col min="12" max="12" width="0.1640625" style="65" customWidth="1"/>
    <col min="13" max="13" width="16.5" style="65" hidden="1" customWidth="1"/>
    <col min="14" max="14" width="17.5" style="65" hidden="1" customWidth="1"/>
    <col min="15" max="15" width="16.1640625" style="65" hidden="1" customWidth="1"/>
    <col min="16" max="16" width="17.9140625" style="65" hidden="1" customWidth="1"/>
    <col min="17" max="17" width="19.6640625" style="65" hidden="1" customWidth="1"/>
    <col min="18" max="18" width="15.4140625" style="65" hidden="1" customWidth="1"/>
    <col min="19" max="19" width="20.4140625" style="65" hidden="1" customWidth="1"/>
    <col min="20" max="20" width="20.1640625" style="65" hidden="1" customWidth="1"/>
    <col min="21" max="21" width="21.25" style="65" hidden="1" customWidth="1"/>
    <col min="22" max="22" width="21.4140625" style="65" hidden="1" customWidth="1"/>
    <col min="23" max="23" width="20.75" style="65" hidden="1" customWidth="1"/>
    <col min="24" max="16384" width="8.6640625" style="65"/>
  </cols>
  <sheetData>
    <row r="1" spans="1:10" x14ac:dyDescent="0.35">
      <c r="A1" s="296" t="s">
        <v>213</v>
      </c>
      <c r="B1" s="296"/>
      <c r="C1" s="296"/>
      <c r="D1" s="296"/>
      <c r="E1" s="42"/>
      <c r="F1" s="42"/>
      <c r="G1" s="42"/>
      <c r="H1" s="42"/>
      <c r="I1" s="42"/>
      <c r="J1" s="42"/>
    </row>
    <row r="2" spans="1:10" ht="17.5" x14ac:dyDescent="0.35">
      <c r="A2" s="297" t="s">
        <v>231</v>
      </c>
      <c r="B2" s="297"/>
      <c r="C2" s="297"/>
      <c r="D2" s="297"/>
      <c r="E2" s="297"/>
      <c r="F2" s="297"/>
      <c r="G2" s="297"/>
      <c r="H2" s="297"/>
      <c r="I2" s="297"/>
      <c r="J2" s="297"/>
    </row>
    <row r="3" spans="1:10" ht="15.5" x14ac:dyDescent="0.35">
      <c r="A3" s="76"/>
      <c r="B3" s="76"/>
      <c r="C3" s="76"/>
      <c r="D3" s="42"/>
      <c r="E3" s="42"/>
      <c r="F3" s="42"/>
      <c r="G3" s="42"/>
      <c r="H3" s="77"/>
      <c r="I3" s="78"/>
      <c r="J3" s="79"/>
    </row>
    <row r="4" spans="1:10" ht="30.5" customHeight="1" thickBot="1" x14ac:dyDescent="0.4">
      <c r="A4" s="298" t="s">
        <v>214</v>
      </c>
      <c r="B4" s="298"/>
      <c r="C4" s="298"/>
      <c r="D4" s="298"/>
      <c r="E4" s="422" t="s">
        <v>227</v>
      </c>
      <c r="F4" s="299"/>
      <c r="G4" s="299"/>
      <c r="H4" s="299"/>
      <c r="I4" s="80" t="s">
        <v>172</v>
      </c>
      <c r="J4" s="138" t="s">
        <v>83</v>
      </c>
    </row>
    <row r="5" spans="1:10" ht="30.5" customHeight="1" x14ac:dyDescent="0.35">
      <c r="A5" s="76"/>
      <c r="B5" s="76"/>
      <c r="C5" s="81"/>
      <c r="D5" s="81" t="s">
        <v>173</v>
      </c>
      <c r="E5" s="300" t="s">
        <v>227</v>
      </c>
      <c r="F5" s="300"/>
      <c r="G5" s="301"/>
      <c r="H5" s="301"/>
      <c r="I5" s="82"/>
      <c r="J5" s="83"/>
    </row>
    <row r="6" spans="1:10" ht="18" customHeight="1" x14ac:dyDescent="0.35">
      <c r="A6" s="42"/>
      <c r="B6" s="293" t="s">
        <v>174</v>
      </c>
      <c r="C6" s="294"/>
      <c r="D6" s="294"/>
      <c r="E6" s="294"/>
      <c r="F6" s="295" t="s">
        <v>227</v>
      </c>
      <c r="G6" s="295"/>
      <c r="H6" s="295"/>
      <c r="I6" s="84" t="s">
        <v>172</v>
      </c>
      <c r="J6" s="139" t="s">
        <v>83</v>
      </c>
    </row>
    <row r="7" spans="1:10" ht="18" customHeight="1" x14ac:dyDescent="0.35">
      <c r="A7" s="42"/>
      <c r="B7" s="85"/>
      <c r="C7" s="86"/>
      <c r="D7" s="86"/>
      <c r="E7" s="87" t="s">
        <v>175</v>
      </c>
      <c r="F7" s="288" t="s">
        <v>227</v>
      </c>
      <c r="G7" s="288"/>
      <c r="H7" s="288"/>
      <c r="I7" s="88"/>
      <c r="J7" s="89"/>
    </row>
    <row r="8" spans="1:10" ht="18" customHeight="1" x14ac:dyDescent="0.35">
      <c r="A8" s="42"/>
      <c r="B8" s="289" t="s">
        <v>176</v>
      </c>
      <c r="C8" s="290"/>
      <c r="D8" s="290"/>
      <c r="E8" s="290"/>
      <c r="F8" s="291" t="s">
        <v>227</v>
      </c>
      <c r="G8" s="291"/>
      <c r="H8" s="291"/>
      <c r="I8" s="78" t="s">
        <v>172</v>
      </c>
      <c r="J8" s="140" t="s">
        <v>83</v>
      </c>
    </row>
    <row r="9" spans="1:10" ht="18" customHeight="1" x14ac:dyDescent="0.35">
      <c r="A9" s="42"/>
      <c r="B9" s="90"/>
      <c r="C9" s="91"/>
      <c r="D9" s="91"/>
      <c r="E9" s="92" t="s">
        <v>177</v>
      </c>
      <c r="F9" s="292" t="s">
        <v>227</v>
      </c>
      <c r="G9" s="292"/>
      <c r="H9" s="292"/>
      <c r="I9" s="93"/>
      <c r="J9" s="94"/>
    </row>
    <row r="10" spans="1:10" ht="18" customHeight="1" x14ac:dyDescent="0.35">
      <c r="A10" s="95"/>
      <c r="B10" s="276" t="s">
        <v>178</v>
      </c>
      <c r="C10" s="277"/>
      <c r="D10" s="277"/>
      <c r="E10" s="277"/>
      <c r="F10" s="291" t="s">
        <v>227</v>
      </c>
      <c r="G10" s="291"/>
      <c r="H10" s="291"/>
      <c r="I10" s="97" t="s">
        <v>172</v>
      </c>
      <c r="J10" s="141" t="s">
        <v>83</v>
      </c>
    </row>
    <row r="11" spans="1:10" ht="18" customHeight="1" x14ac:dyDescent="0.35">
      <c r="A11" s="95"/>
      <c r="B11" s="403" t="s">
        <v>235</v>
      </c>
      <c r="C11" s="404"/>
      <c r="D11" s="404"/>
      <c r="E11" s="404"/>
      <c r="F11" s="278" t="s">
        <v>227</v>
      </c>
      <c r="G11" s="278"/>
      <c r="H11" s="278"/>
      <c r="I11" s="405" t="s">
        <v>172</v>
      </c>
      <c r="J11" s="140" t="s">
        <v>83</v>
      </c>
    </row>
    <row r="12" spans="1:10" ht="18.5" customHeight="1" x14ac:dyDescent="0.35">
      <c r="A12" s="95"/>
      <c r="B12" s="276" t="s">
        <v>179</v>
      </c>
      <c r="C12" s="277"/>
      <c r="D12" s="277"/>
      <c r="E12" s="277"/>
      <c r="F12" s="278" t="s">
        <v>227</v>
      </c>
      <c r="G12" s="278"/>
      <c r="H12" s="278"/>
      <c r="I12" s="97" t="s">
        <v>172</v>
      </c>
      <c r="J12" s="141" t="s">
        <v>83</v>
      </c>
    </row>
    <row r="13" spans="1:10" ht="18.5" customHeight="1" thickBot="1" x14ac:dyDescent="0.4">
      <c r="A13" s="95"/>
      <c r="B13" s="95"/>
      <c r="C13" s="95"/>
      <c r="D13" s="95"/>
      <c r="E13" s="96"/>
      <c r="F13" s="96"/>
      <c r="G13" s="96"/>
      <c r="H13" s="96"/>
      <c r="I13" s="78"/>
      <c r="J13" s="79"/>
    </row>
    <row r="14" spans="1:10" ht="27.5" customHeight="1" thickBot="1" x14ac:dyDescent="0.4">
      <c r="A14" s="406" t="s">
        <v>236</v>
      </c>
      <c r="B14" s="407"/>
      <c r="C14" s="407"/>
      <c r="D14" s="137" t="s">
        <v>180</v>
      </c>
      <c r="E14" s="42"/>
      <c r="F14" s="42"/>
      <c r="G14" s="42"/>
      <c r="H14" s="42"/>
      <c r="I14" s="42"/>
      <c r="J14" s="42"/>
    </row>
    <row r="15" spans="1:10" ht="27.5" customHeight="1" thickBot="1" x14ac:dyDescent="0.4">
      <c r="A15" s="408" t="s">
        <v>237</v>
      </c>
      <c r="B15" s="409"/>
      <c r="C15" s="410"/>
      <c r="D15" s="411" t="s">
        <v>180</v>
      </c>
      <c r="E15" s="42"/>
      <c r="F15" s="42"/>
      <c r="G15" s="42"/>
      <c r="H15" s="42"/>
      <c r="I15" s="42"/>
      <c r="J15" s="42"/>
    </row>
    <row r="16" spans="1:10" ht="19" customHeight="1" x14ac:dyDescent="0.35">
      <c r="A16" s="279" t="s">
        <v>181</v>
      </c>
      <c r="B16" s="260" t="s">
        <v>182</v>
      </c>
      <c r="C16" s="282" t="s">
        <v>183</v>
      </c>
      <c r="D16" s="260" t="s">
        <v>207</v>
      </c>
      <c r="E16" s="285" t="s">
        <v>184</v>
      </c>
      <c r="F16" s="286"/>
      <c r="G16" s="287"/>
      <c r="H16" s="260" t="s">
        <v>185</v>
      </c>
      <c r="I16" s="260" t="s">
        <v>208</v>
      </c>
      <c r="J16" s="263" t="s">
        <v>186</v>
      </c>
    </row>
    <row r="17" spans="1:23" ht="18" customHeight="1" x14ac:dyDescent="0.35">
      <c r="A17" s="280"/>
      <c r="B17" s="261"/>
      <c r="C17" s="283"/>
      <c r="D17" s="261"/>
      <c r="E17" s="266" t="s">
        <v>187</v>
      </c>
      <c r="F17" s="267"/>
      <c r="G17" s="272" t="s">
        <v>188</v>
      </c>
      <c r="H17" s="261"/>
      <c r="I17" s="261"/>
      <c r="J17" s="264"/>
    </row>
    <row r="18" spans="1:23" ht="63" customHeight="1" x14ac:dyDescent="0.35">
      <c r="A18" s="281"/>
      <c r="B18" s="261"/>
      <c r="C18" s="284"/>
      <c r="D18" s="261"/>
      <c r="E18" s="268"/>
      <c r="F18" s="269"/>
      <c r="G18" s="273"/>
      <c r="H18" s="261"/>
      <c r="I18" s="262"/>
      <c r="J18" s="265"/>
      <c r="K18" s="275" t="s">
        <v>189</v>
      </c>
      <c r="L18" s="259" t="s">
        <v>190</v>
      </c>
      <c r="M18" s="259"/>
      <c r="N18" s="259"/>
      <c r="O18" s="259"/>
      <c r="P18" s="259" t="s">
        <v>191</v>
      </c>
      <c r="Q18" s="259"/>
      <c r="R18" s="259"/>
      <c r="S18" s="259" t="s">
        <v>192</v>
      </c>
      <c r="T18" s="259"/>
      <c r="U18" s="259"/>
      <c r="V18" s="259"/>
      <c r="W18" s="259"/>
    </row>
    <row r="19" spans="1:23" ht="94.5" x14ac:dyDescent="0.35">
      <c r="A19" s="98"/>
      <c r="B19" s="99" t="s">
        <v>193</v>
      </c>
      <c r="C19" s="99" t="s">
        <v>194</v>
      </c>
      <c r="D19" s="99" t="s">
        <v>194</v>
      </c>
      <c r="E19" s="270"/>
      <c r="F19" s="271"/>
      <c r="G19" s="274"/>
      <c r="H19" s="99" t="s">
        <v>195</v>
      </c>
      <c r="I19" s="99" t="s">
        <v>194</v>
      </c>
      <c r="J19" s="100" t="s">
        <v>194</v>
      </c>
      <c r="K19" s="275"/>
      <c r="L19" s="66" t="s">
        <v>196</v>
      </c>
      <c r="M19" s="67" t="s">
        <v>197</v>
      </c>
      <c r="N19" s="67" t="s">
        <v>238</v>
      </c>
      <c r="O19" s="67" t="s">
        <v>188</v>
      </c>
      <c r="P19" s="67" t="s">
        <v>197</v>
      </c>
      <c r="Q19" s="67" t="s">
        <v>238</v>
      </c>
      <c r="R19" s="67" t="s">
        <v>188</v>
      </c>
      <c r="S19" s="67" t="s">
        <v>198</v>
      </c>
      <c r="T19" s="67" t="s">
        <v>199</v>
      </c>
      <c r="U19" s="67" t="s">
        <v>188</v>
      </c>
      <c r="V19" s="67" t="s">
        <v>238</v>
      </c>
      <c r="W19" s="68" t="s">
        <v>197</v>
      </c>
    </row>
    <row r="20" spans="1:23" ht="34" customHeight="1" x14ac:dyDescent="0.35">
      <c r="A20" s="129"/>
      <c r="B20" s="412"/>
      <c r="C20" s="130"/>
      <c r="D20" s="130"/>
      <c r="E20" s="255"/>
      <c r="F20" s="256"/>
      <c r="G20" s="131" t="s">
        <v>248</v>
      </c>
      <c r="H20" s="131"/>
      <c r="I20" s="130"/>
      <c r="J20" s="132"/>
      <c r="K20" s="275"/>
      <c r="L20" s="69" t="e">
        <f>VLOOKUP(E20,[1]リスト!$A$2:$B$3,2,FALSE)</f>
        <v>#N/A</v>
      </c>
      <c r="M20" s="65">
        <f>IF($D$14="有",5,0)</f>
        <v>5</v>
      </c>
      <c r="N20" s="65">
        <f>IF($D$15="有",5,0)</f>
        <v>5</v>
      </c>
      <c r="O20" s="65">
        <f>IF(G20="○",15,0)</f>
        <v>15</v>
      </c>
      <c r="P20" s="65">
        <f>IF($D$14="有",C20+D20-I20,"")</f>
        <v>0</v>
      </c>
      <c r="Q20" s="65">
        <f>IF($D$15="有",C20+D20-I20,"")</f>
        <v>0</v>
      </c>
      <c r="R20" s="65">
        <f t="shared" ref="R20:R83" si="0">IF(G20="○",C20+D20-I20,"")</f>
        <v>0</v>
      </c>
      <c r="S20" s="65" t="str">
        <f>IF(E20=[1]リスト!$A$2,'参考様式（補助額計算書（実績））'!B20,"")</f>
        <v/>
      </c>
      <c r="T20" s="65" t="str">
        <f>IF(E20=[1]リスト!$A$3,'参考様式（補助額計算書（実績））'!B20,"")</f>
        <v/>
      </c>
      <c r="U20" s="65">
        <f>IF(G20="○",B20,"")</f>
        <v>0</v>
      </c>
      <c r="V20" s="65">
        <f>IF($D$15="有",B20,"")</f>
        <v>0</v>
      </c>
      <c r="W20" s="70">
        <f>IF($D$14="有",B20,"")</f>
        <v>0</v>
      </c>
    </row>
    <row r="21" spans="1:23" ht="34" customHeight="1" x14ac:dyDescent="0.35">
      <c r="A21" s="129"/>
      <c r="B21" s="412"/>
      <c r="C21" s="130"/>
      <c r="D21" s="130"/>
      <c r="E21" s="255"/>
      <c r="F21" s="256"/>
      <c r="G21" s="131"/>
      <c r="H21" s="131"/>
      <c r="I21" s="130"/>
      <c r="J21" s="132"/>
      <c r="K21" s="275"/>
      <c r="L21" s="69" t="e">
        <f>VLOOKUP(E21,[1]リスト!$A$2:$B$3,2,FALSE)</f>
        <v>#N/A</v>
      </c>
      <c r="M21" s="65">
        <f t="shared" ref="M21:M121" si="1">IF($D$14="有",5,0)</f>
        <v>5</v>
      </c>
      <c r="N21" s="65">
        <f t="shared" ref="N21:N84" si="2">IF($D$15="有",5,0)</f>
        <v>5</v>
      </c>
      <c r="O21" s="65">
        <f>IF(G21="○",15,0)</f>
        <v>0</v>
      </c>
      <c r="P21" s="65">
        <f t="shared" ref="P21:P54" si="3">IF($D$14="有",C21+D21-I21,"")</f>
        <v>0</v>
      </c>
      <c r="Q21" s="65">
        <f t="shared" ref="Q21:Q84" si="4">IF($D$15="有",C21+D21-I21,"")</f>
        <v>0</v>
      </c>
      <c r="R21" s="65" t="str">
        <f t="shared" si="0"/>
        <v/>
      </c>
      <c r="S21" s="65" t="str">
        <f>IF(E21=[1]リスト!$A$2,'参考様式（補助額計算書（実績））'!B21,"")</f>
        <v/>
      </c>
      <c r="T21" s="65" t="str">
        <f>IF(E21=[1]リスト!$A$3,'参考様式（補助額計算書（実績））'!B21,"")</f>
        <v/>
      </c>
      <c r="U21" s="65" t="str">
        <f t="shared" ref="U21:U54" si="5">IF(G21="○",B21,"")</f>
        <v/>
      </c>
      <c r="V21" s="65">
        <f>IF($D$15="有",B21,"")</f>
        <v>0</v>
      </c>
      <c r="W21" s="70">
        <f t="shared" ref="W21:W54" si="6">IF($D$14="有",B21,"")</f>
        <v>0</v>
      </c>
    </row>
    <row r="22" spans="1:23" ht="34" customHeight="1" x14ac:dyDescent="0.35">
      <c r="A22" s="129"/>
      <c r="B22" s="412"/>
      <c r="C22" s="130"/>
      <c r="D22" s="130"/>
      <c r="E22" s="255"/>
      <c r="F22" s="256"/>
      <c r="G22" s="131"/>
      <c r="H22" s="131"/>
      <c r="I22" s="130"/>
      <c r="J22" s="132"/>
      <c r="K22" s="275"/>
      <c r="L22" s="69" t="e">
        <f>VLOOKUP(E22,[1]リスト!$A$2:$B$3,2,FALSE)</f>
        <v>#N/A</v>
      </c>
      <c r="M22" s="65">
        <f t="shared" si="1"/>
        <v>5</v>
      </c>
      <c r="N22" s="65">
        <f t="shared" si="2"/>
        <v>5</v>
      </c>
      <c r="O22" s="65">
        <f t="shared" ref="O22:O54" si="7">IF(G22="○",15,0)</f>
        <v>0</v>
      </c>
      <c r="P22" s="65">
        <f t="shared" si="3"/>
        <v>0</v>
      </c>
      <c r="Q22" s="65">
        <f t="shared" si="4"/>
        <v>0</v>
      </c>
      <c r="R22" s="65" t="str">
        <f t="shared" si="0"/>
        <v/>
      </c>
      <c r="S22" s="65" t="str">
        <f>IF(E22=[1]リスト!$A$2,'参考様式（補助額計算書（実績））'!B22,"")</f>
        <v/>
      </c>
      <c r="T22" s="65" t="str">
        <f>IF(E22=[1]リスト!$A$3,'参考様式（補助額計算書（実績））'!B22,"")</f>
        <v/>
      </c>
      <c r="U22" s="65" t="str">
        <f t="shared" si="5"/>
        <v/>
      </c>
      <c r="V22" s="65">
        <f t="shared" ref="V22:V85" si="8">IF($D$15="有",B22,"")</f>
        <v>0</v>
      </c>
      <c r="W22" s="70">
        <f t="shared" si="6"/>
        <v>0</v>
      </c>
    </row>
    <row r="23" spans="1:23" ht="34" customHeight="1" x14ac:dyDescent="0.35">
      <c r="A23" s="129"/>
      <c r="B23" s="412"/>
      <c r="C23" s="130"/>
      <c r="D23" s="130"/>
      <c r="E23" s="255"/>
      <c r="F23" s="256"/>
      <c r="G23" s="131"/>
      <c r="H23" s="131"/>
      <c r="I23" s="130"/>
      <c r="J23" s="132"/>
      <c r="K23" s="275"/>
      <c r="L23" s="69" t="e">
        <f>VLOOKUP(E23,[1]リスト!$A$2:$B$3,2,FALSE)</f>
        <v>#N/A</v>
      </c>
      <c r="M23" s="65">
        <f t="shared" si="1"/>
        <v>5</v>
      </c>
      <c r="N23" s="65">
        <f t="shared" si="2"/>
        <v>5</v>
      </c>
      <c r="O23" s="65">
        <f t="shared" si="7"/>
        <v>0</v>
      </c>
      <c r="P23" s="65">
        <f t="shared" si="3"/>
        <v>0</v>
      </c>
      <c r="Q23" s="65">
        <f t="shared" si="4"/>
        <v>0</v>
      </c>
      <c r="R23" s="65" t="str">
        <f t="shared" si="0"/>
        <v/>
      </c>
      <c r="S23" s="65" t="str">
        <f>IF(E23=[1]リスト!$A$2,'参考様式（補助額計算書（実績））'!B23,"")</f>
        <v/>
      </c>
      <c r="T23" s="65" t="str">
        <f>IF(E23=[1]リスト!$A$3,'参考様式（補助額計算書（実績））'!B23,"")</f>
        <v/>
      </c>
      <c r="U23" s="65" t="str">
        <f t="shared" si="5"/>
        <v/>
      </c>
      <c r="V23" s="65">
        <f t="shared" si="8"/>
        <v>0</v>
      </c>
      <c r="W23" s="70">
        <f t="shared" si="6"/>
        <v>0</v>
      </c>
    </row>
    <row r="24" spans="1:23" ht="34" customHeight="1" x14ac:dyDescent="0.35">
      <c r="A24" s="129"/>
      <c r="B24" s="412"/>
      <c r="C24" s="130"/>
      <c r="D24" s="130"/>
      <c r="E24" s="255"/>
      <c r="F24" s="256"/>
      <c r="G24" s="131"/>
      <c r="H24" s="131"/>
      <c r="I24" s="130"/>
      <c r="J24" s="132"/>
      <c r="K24" s="275"/>
      <c r="L24" s="69" t="e">
        <f>VLOOKUP(E24,[1]リスト!$A$2:$B$3,2,FALSE)</f>
        <v>#N/A</v>
      </c>
      <c r="M24" s="65">
        <f t="shared" si="1"/>
        <v>5</v>
      </c>
      <c r="N24" s="65">
        <f t="shared" si="2"/>
        <v>5</v>
      </c>
      <c r="O24" s="65">
        <f t="shared" si="7"/>
        <v>0</v>
      </c>
      <c r="P24" s="65">
        <f t="shared" si="3"/>
        <v>0</v>
      </c>
      <c r="Q24" s="65">
        <f t="shared" si="4"/>
        <v>0</v>
      </c>
      <c r="R24" s="65" t="str">
        <f t="shared" si="0"/>
        <v/>
      </c>
      <c r="S24" s="65" t="str">
        <f>IF(E24=[1]リスト!$A$2,'参考様式（補助額計算書（実績））'!B24,"")</f>
        <v/>
      </c>
      <c r="T24" s="65" t="str">
        <f>IF(E24=[1]リスト!$A$3,'参考様式（補助額計算書（実績））'!B24,"")</f>
        <v/>
      </c>
      <c r="U24" s="65" t="str">
        <f t="shared" si="5"/>
        <v/>
      </c>
      <c r="V24" s="65">
        <f t="shared" si="8"/>
        <v>0</v>
      </c>
      <c r="W24" s="70">
        <f t="shared" si="6"/>
        <v>0</v>
      </c>
    </row>
    <row r="25" spans="1:23" ht="34" customHeight="1" x14ac:dyDescent="0.35">
      <c r="A25" s="129"/>
      <c r="B25" s="412"/>
      <c r="C25" s="130"/>
      <c r="D25" s="130"/>
      <c r="E25" s="255"/>
      <c r="F25" s="256"/>
      <c r="G25" s="131"/>
      <c r="H25" s="131"/>
      <c r="I25" s="130"/>
      <c r="J25" s="132"/>
      <c r="K25" s="275"/>
      <c r="L25" s="69" t="e">
        <f>VLOOKUP(E25,[1]リスト!$A$2:$B$3,2,FALSE)</f>
        <v>#N/A</v>
      </c>
      <c r="M25" s="65">
        <f t="shared" si="1"/>
        <v>5</v>
      </c>
      <c r="N25" s="65">
        <f t="shared" si="2"/>
        <v>5</v>
      </c>
      <c r="O25" s="65">
        <f t="shared" si="7"/>
        <v>0</v>
      </c>
      <c r="P25" s="65">
        <f t="shared" si="3"/>
        <v>0</v>
      </c>
      <c r="Q25" s="65">
        <f t="shared" si="4"/>
        <v>0</v>
      </c>
      <c r="R25" s="65" t="str">
        <f t="shared" si="0"/>
        <v/>
      </c>
      <c r="S25" s="65" t="str">
        <f>IF(E25=[1]リスト!$A$2,'参考様式（補助額計算書（実績））'!B25,"")</f>
        <v/>
      </c>
      <c r="T25" s="65" t="str">
        <f>IF(E25=[1]リスト!$A$3,'参考様式（補助額計算書（実績））'!B25,"")</f>
        <v/>
      </c>
      <c r="U25" s="65" t="str">
        <f t="shared" si="5"/>
        <v/>
      </c>
      <c r="V25" s="65">
        <f t="shared" si="8"/>
        <v>0</v>
      </c>
      <c r="W25" s="70">
        <f t="shared" si="6"/>
        <v>0</v>
      </c>
    </row>
    <row r="26" spans="1:23" ht="34" customHeight="1" x14ac:dyDescent="0.35">
      <c r="A26" s="129"/>
      <c r="B26" s="412"/>
      <c r="C26" s="130"/>
      <c r="D26" s="130"/>
      <c r="E26" s="255"/>
      <c r="F26" s="256"/>
      <c r="G26" s="131"/>
      <c r="H26" s="131"/>
      <c r="I26" s="131"/>
      <c r="J26" s="132"/>
      <c r="K26" s="275"/>
      <c r="L26" s="69" t="e">
        <f>VLOOKUP(E26,[1]リスト!$A$2:$B$3,2,FALSE)</f>
        <v>#N/A</v>
      </c>
      <c r="M26" s="65">
        <f t="shared" si="1"/>
        <v>5</v>
      </c>
      <c r="N26" s="65">
        <f t="shared" si="2"/>
        <v>5</v>
      </c>
      <c r="O26" s="65">
        <f t="shared" si="7"/>
        <v>0</v>
      </c>
      <c r="P26" s="65">
        <f t="shared" si="3"/>
        <v>0</v>
      </c>
      <c r="Q26" s="65">
        <f t="shared" si="4"/>
        <v>0</v>
      </c>
      <c r="R26" s="65" t="str">
        <f t="shared" si="0"/>
        <v/>
      </c>
      <c r="S26" s="65" t="str">
        <f>IF(E26=[1]リスト!$A$2,'参考様式（補助額計算書（実績））'!B26,"")</f>
        <v/>
      </c>
      <c r="T26" s="65" t="str">
        <f>IF(E26=[1]リスト!$A$3,'参考様式（補助額計算書（実績））'!B26,"")</f>
        <v/>
      </c>
      <c r="U26" s="65" t="str">
        <f t="shared" si="5"/>
        <v/>
      </c>
      <c r="V26" s="65">
        <f t="shared" si="8"/>
        <v>0</v>
      </c>
      <c r="W26" s="70">
        <f t="shared" si="6"/>
        <v>0</v>
      </c>
    </row>
    <row r="27" spans="1:23" ht="34" customHeight="1" x14ac:dyDescent="0.35">
      <c r="A27" s="129"/>
      <c r="B27" s="412"/>
      <c r="C27" s="130"/>
      <c r="D27" s="130"/>
      <c r="E27" s="255"/>
      <c r="F27" s="256"/>
      <c r="G27" s="131"/>
      <c r="H27" s="131"/>
      <c r="I27" s="131"/>
      <c r="J27" s="132"/>
      <c r="K27" s="275"/>
      <c r="L27" s="69" t="e">
        <f>VLOOKUP(E27,[1]リスト!$A$2:$B$3,2,FALSE)</f>
        <v>#N/A</v>
      </c>
      <c r="M27" s="65">
        <f t="shared" si="1"/>
        <v>5</v>
      </c>
      <c r="N27" s="65">
        <f t="shared" si="2"/>
        <v>5</v>
      </c>
      <c r="O27" s="65">
        <f t="shared" si="7"/>
        <v>0</v>
      </c>
      <c r="P27" s="65">
        <f t="shared" si="3"/>
        <v>0</v>
      </c>
      <c r="Q27" s="65">
        <f t="shared" si="4"/>
        <v>0</v>
      </c>
      <c r="R27" s="65" t="str">
        <f t="shared" si="0"/>
        <v/>
      </c>
      <c r="S27" s="65" t="str">
        <f>IF(E27=[1]リスト!$A$2,'参考様式（補助額計算書（実績））'!B27,"")</f>
        <v/>
      </c>
      <c r="T27" s="65" t="str">
        <f>IF(E27=[1]リスト!$A$3,'参考様式（補助額計算書（実績））'!B27,"")</f>
        <v/>
      </c>
      <c r="U27" s="65" t="str">
        <f t="shared" si="5"/>
        <v/>
      </c>
      <c r="V27" s="65">
        <f t="shared" si="8"/>
        <v>0</v>
      </c>
      <c r="W27" s="70">
        <f t="shared" si="6"/>
        <v>0</v>
      </c>
    </row>
    <row r="28" spans="1:23" ht="34" customHeight="1" x14ac:dyDescent="0.35">
      <c r="A28" s="129"/>
      <c r="B28" s="412"/>
      <c r="C28" s="130"/>
      <c r="D28" s="130"/>
      <c r="E28" s="255"/>
      <c r="F28" s="256"/>
      <c r="G28" s="131"/>
      <c r="H28" s="131"/>
      <c r="I28" s="131"/>
      <c r="J28" s="132"/>
      <c r="K28" s="275"/>
      <c r="L28" s="69" t="e">
        <f>VLOOKUP(E28,[1]リスト!$A$2:$B$3,2,FALSE)</f>
        <v>#N/A</v>
      </c>
      <c r="M28" s="65">
        <f t="shared" si="1"/>
        <v>5</v>
      </c>
      <c r="N28" s="65">
        <f t="shared" si="2"/>
        <v>5</v>
      </c>
      <c r="O28" s="65">
        <f t="shared" si="7"/>
        <v>0</v>
      </c>
      <c r="P28" s="65">
        <f t="shared" si="3"/>
        <v>0</v>
      </c>
      <c r="Q28" s="65">
        <f t="shared" si="4"/>
        <v>0</v>
      </c>
      <c r="R28" s="65" t="str">
        <f t="shared" si="0"/>
        <v/>
      </c>
      <c r="S28" s="65" t="str">
        <f>IF(E28=[1]リスト!$A$2,'参考様式（補助額計算書（実績））'!B28,"")</f>
        <v/>
      </c>
      <c r="T28" s="65" t="str">
        <f>IF(E28=[1]リスト!$A$3,'参考様式（補助額計算書（実績））'!B28,"")</f>
        <v/>
      </c>
      <c r="U28" s="65" t="str">
        <f t="shared" si="5"/>
        <v/>
      </c>
      <c r="V28" s="65">
        <f t="shared" si="8"/>
        <v>0</v>
      </c>
      <c r="W28" s="70">
        <f t="shared" si="6"/>
        <v>0</v>
      </c>
    </row>
    <row r="29" spans="1:23" ht="34" customHeight="1" x14ac:dyDescent="0.35">
      <c r="A29" s="129"/>
      <c r="B29" s="412"/>
      <c r="C29" s="130"/>
      <c r="D29" s="130"/>
      <c r="E29" s="255"/>
      <c r="F29" s="256"/>
      <c r="G29" s="131"/>
      <c r="H29" s="131"/>
      <c r="I29" s="131"/>
      <c r="J29" s="132"/>
      <c r="K29" s="275"/>
      <c r="L29" s="69" t="e">
        <f>VLOOKUP(E29,[1]リスト!$A$2:$B$3,2,FALSE)</f>
        <v>#N/A</v>
      </c>
      <c r="M29" s="65">
        <f t="shared" si="1"/>
        <v>5</v>
      </c>
      <c r="N29" s="65">
        <f t="shared" si="2"/>
        <v>5</v>
      </c>
      <c r="O29" s="65">
        <f t="shared" si="7"/>
        <v>0</v>
      </c>
      <c r="P29" s="65">
        <f t="shared" si="3"/>
        <v>0</v>
      </c>
      <c r="Q29" s="65">
        <f t="shared" si="4"/>
        <v>0</v>
      </c>
      <c r="R29" s="65" t="str">
        <f t="shared" si="0"/>
        <v/>
      </c>
      <c r="S29" s="65" t="str">
        <f>IF(E29=[1]リスト!$A$2,'参考様式（補助額計算書（実績））'!B29,"")</f>
        <v/>
      </c>
      <c r="T29" s="65" t="str">
        <f>IF(E29=[1]リスト!$A$3,'参考様式（補助額計算書（実績））'!B29,"")</f>
        <v/>
      </c>
      <c r="U29" s="65" t="str">
        <f t="shared" si="5"/>
        <v/>
      </c>
      <c r="V29" s="65">
        <f t="shared" si="8"/>
        <v>0</v>
      </c>
      <c r="W29" s="70">
        <f t="shared" si="6"/>
        <v>0</v>
      </c>
    </row>
    <row r="30" spans="1:23" ht="34" customHeight="1" x14ac:dyDescent="0.35">
      <c r="A30" s="129"/>
      <c r="B30" s="412"/>
      <c r="C30" s="130"/>
      <c r="D30" s="130"/>
      <c r="E30" s="255"/>
      <c r="F30" s="256"/>
      <c r="G30" s="131"/>
      <c r="H30" s="131"/>
      <c r="I30" s="131"/>
      <c r="J30" s="132"/>
      <c r="K30" s="275"/>
      <c r="L30" s="69" t="e">
        <f>VLOOKUP(E30,[1]リスト!$A$2:$B$3,2,FALSE)</f>
        <v>#N/A</v>
      </c>
      <c r="M30" s="65">
        <f t="shared" si="1"/>
        <v>5</v>
      </c>
      <c r="N30" s="65">
        <f t="shared" si="2"/>
        <v>5</v>
      </c>
      <c r="O30" s="65">
        <f t="shared" si="7"/>
        <v>0</v>
      </c>
      <c r="P30" s="65">
        <f t="shared" si="3"/>
        <v>0</v>
      </c>
      <c r="Q30" s="65">
        <f t="shared" si="4"/>
        <v>0</v>
      </c>
      <c r="R30" s="65" t="str">
        <f t="shared" si="0"/>
        <v/>
      </c>
      <c r="S30" s="65" t="str">
        <f>IF(E30=[1]リスト!$A$2,'参考様式（補助額計算書（実績））'!B30,"")</f>
        <v/>
      </c>
      <c r="T30" s="65" t="str">
        <f>IF(E30=[1]リスト!$A$3,'参考様式（補助額計算書（実績））'!B30,"")</f>
        <v/>
      </c>
      <c r="U30" s="65" t="str">
        <f t="shared" si="5"/>
        <v/>
      </c>
      <c r="V30" s="65">
        <f t="shared" si="8"/>
        <v>0</v>
      </c>
      <c r="W30" s="70">
        <f t="shared" si="6"/>
        <v>0</v>
      </c>
    </row>
    <row r="31" spans="1:23" ht="34" customHeight="1" x14ac:dyDescent="0.35">
      <c r="A31" s="129"/>
      <c r="B31" s="412"/>
      <c r="C31" s="130"/>
      <c r="D31" s="130"/>
      <c r="E31" s="255"/>
      <c r="F31" s="256"/>
      <c r="G31" s="131"/>
      <c r="H31" s="131"/>
      <c r="I31" s="131"/>
      <c r="J31" s="132"/>
      <c r="L31" s="69" t="e">
        <f>VLOOKUP(E31,[1]リスト!$A$2:$B$3,2,FALSE)</f>
        <v>#N/A</v>
      </c>
      <c r="M31" s="65">
        <f t="shared" si="1"/>
        <v>5</v>
      </c>
      <c r="N31" s="65">
        <f t="shared" si="2"/>
        <v>5</v>
      </c>
      <c r="O31" s="65">
        <f t="shared" si="7"/>
        <v>0</v>
      </c>
      <c r="P31" s="65">
        <f t="shared" si="3"/>
        <v>0</v>
      </c>
      <c r="Q31" s="65">
        <f t="shared" si="4"/>
        <v>0</v>
      </c>
      <c r="R31" s="65" t="str">
        <f t="shared" si="0"/>
        <v/>
      </c>
      <c r="S31" s="65" t="str">
        <f>IF(E31=[1]リスト!$A$2,'参考様式（補助額計算書（実績））'!B31,"")</f>
        <v/>
      </c>
      <c r="T31" s="65" t="str">
        <f>IF(E31=[1]リスト!$A$3,'参考様式（補助額計算書（実績））'!B31,"")</f>
        <v/>
      </c>
      <c r="U31" s="65" t="str">
        <f t="shared" si="5"/>
        <v/>
      </c>
      <c r="V31" s="65">
        <f t="shared" si="8"/>
        <v>0</v>
      </c>
      <c r="W31" s="70">
        <f t="shared" si="6"/>
        <v>0</v>
      </c>
    </row>
    <row r="32" spans="1:23" ht="34" customHeight="1" x14ac:dyDescent="0.35">
      <c r="A32" s="129"/>
      <c r="B32" s="412"/>
      <c r="C32" s="130"/>
      <c r="D32" s="130"/>
      <c r="E32" s="255"/>
      <c r="F32" s="256"/>
      <c r="G32" s="131"/>
      <c r="H32" s="131"/>
      <c r="I32" s="131"/>
      <c r="J32" s="132"/>
      <c r="L32" s="69" t="e">
        <f>VLOOKUP(E32,[1]リスト!$A$2:$B$3,2,FALSE)</f>
        <v>#N/A</v>
      </c>
      <c r="M32" s="65">
        <f t="shared" si="1"/>
        <v>5</v>
      </c>
      <c r="N32" s="65">
        <f t="shared" si="2"/>
        <v>5</v>
      </c>
      <c r="O32" s="65">
        <f t="shared" si="7"/>
        <v>0</v>
      </c>
      <c r="P32" s="65">
        <f t="shared" si="3"/>
        <v>0</v>
      </c>
      <c r="Q32" s="65">
        <f t="shared" si="4"/>
        <v>0</v>
      </c>
      <c r="R32" s="65" t="str">
        <f t="shared" si="0"/>
        <v/>
      </c>
      <c r="S32" s="65" t="str">
        <f>IF(E32=[1]リスト!$A$2,'参考様式（補助額計算書（実績））'!B32,"")</f>
        <v/>
      </c>
      <c r="T32" s="65" t="str">
        <f>IF(E32=[1]リスト!$A$3,'参考様式（補助額計算書（実績））'!B32,"")</f>
        <v/>
      </c>
      <c r="U32" s="65" t="str">
        <f t="shared" si="5"/>
        <v/>
      </c>
      <c r="V32" s="65">
        <f t="shared" si="8"/>
        <v>0</v>
      </c>
      <c r="W32" s="70">
        <f t="shared" si="6"/>
        <v>0</v>
      </c>
    </row>
    <row r="33" spans="1:23" ht="34" customHeight="1" x14ac:dyDescent="0.35">
      <c r="A33" s="129"/>
      <c r="B33" s="412"/>
      <c r="C33" s="130"/>
      <c r="D33" s="130"/>
      <c r="E33" s="255"/>
      <c r="F33" s="256"/>
      <c r="G33" s="131"/>
      <c r="H33" s="131"/>
      <c r="I33" s="131"/>
      <c r="J33" s="132"/>
      <c r="L33" s="69" t="e">
        <f>VLOOKUP(E33,[1]リスト!$A$2:$B$3,2,FALSE)</f>
        <v>#N/A</v>
      </c>
      <c r="M33" s="65">
        <f t="shared" si="1"/>
        <v>5</v>
      </c>
      <c r="N33" s="65">
        <f t="shared" si="2"/>
        <v>5</v>
      </c>
      <c r="O33" s="65">
        <f t="shared" si="7"/>
        <v>0</v>
      </c>
      <c r="P33" s="65">
        <f t="shared" si="3"/>
        <v>0</v>
      </c>
      <c r="Q33" s="65">
        <f t="shared" si="4"/>
        <v>0</v>
      </c>
      <c r="R33" s="65" t="str">
        <f t="shared" si="0"/>
        <v/>
      </c>
      <c r="S33" s="65" t="str">
        <f>IF(E33=[1]リスト!$A$2,'参考様式（補助額計算書（実績））'!B33,"")</f>
        <v/>
      </c>
      <c r="T33" s="65" t="str">
        <f>IF(E33=[1]リスト!$A$3,'参考様式（補助額計算書（実績））'!B33,"")</f>
        <v/>
      </c>
      <c r="U33" s="65" t="str">
        <f t="shared" si="5"/>
        <v/>
      </c>
      <c r="V33" s="65">
        <f t="shared" si="8"/>
        <v>0</v>
      </c>
      <c r="W33" s="70">
        <f t="shared" si="6"/>
        <v>0</v>
      </c>
    </row>
    <row r="34" spans="1:23" ht="34" customHeight="1" x14ac:dyDescent="0.35">
      <c r="A34" s="129"/>
      <c r="B34" s="412"/>
      <c r="C34" s="130"/>
      <c r="D34" s="130"/>
      <c r="E34" s="255"/>
      <c r="F34" s="256"/>
      <c r="G34" s="131"/>
      <c r="H34" s="131"/>
      <c r="I34" s="131"/>
      <c r="J34" s="132"/>
      <c r="L34" s="69" t="e">
        <f>VLOOKUP(E34,[1]リスト!$A$2:$B$3,2,FALSE)</f>
        <v>#N/A</v>
      </c>
      <c r="M34" s="65">
        <f t="shared" si="1"/>
        <v>5</v>
      </c>
      <c r="N34" s="65">
        <f t="shared" si="2"/>
        <v>5</v>
      </c>
      <c r="O34" s="65">
        <f t="shared" si="7"/>
        <v>0</v>
      </c>
      <c r="P34" s="65">
        <f t="shared" si="3"/>
        <v>0</v>
      </c>
      <c r="Q34" s="65">
        <f t="shared" si="4"/>
        <v>0</v>
      </c>
      <c r="R34" s="65" t="str">
        <f t="shared" si="0"/>
        <v/>
      </c>
      <c r="S34" s="65" t="str">
        <f>IF(E34=[1]リスト!$A$2,'参考様式（補助額計算書（実績））'!B34,"")</f>
        <v/>
      </c>
      <c r="T34" s="65" t="str">
        <f>IF(E34=[1]リスト!$A$3,'参考様式（補助額計算書（実績））'!B34,"")</f>
        <v/>
      </c>
      <c r="U34" s="65" t="str">
        <f t="shared" si="5"/>
        <v/>
      </c>
      <c r="V34" s="65">
        <f t="shared" si="8"/>
        <v>0</v>
      </c>
      <c r="W34" s="70">
        <f t="shared" si="6"/>
        <v>0</v>
      </c>
    </row>
    <row r="35" spans="1:23" ht="34" customHeight="1" x14ac:dyDescent="0.35">
      <c r="A35" s="129"/>
      <c r="B35" s="412"/>
      <c r="C35" s="130"/>
      <c r="D35" s="130"/>
      <c r="E35" s="255"/>
      <c r="F35" s="256"/>
      <c r="G35" s="131"/>
      <c r="H35" s="131"/>
      <c r="I35" s="131"/>
      <c r="J35" s="132"/>
      <c r="L35" s="69" t="e">
        <f>VLOOKUP(E35,[1]リスト!$A$2:$B$3,2,FALSE)</f>
        <v>#N/A</v>
      </c>
      <c r="M35" s="65">
        <f t="shared" si="1"/>
        <v>5</v>
      </c>
      <c r="N35" s="65">
        <f t="shared" si="2"/>
        <v>5</v>
      </c>
      <c r="O35" s="65">
        <f t="shared" si="7"/>
        <v>0</v>
      </c>
      <c r="P35" s="65">
        <f t="shared" si="3"/>
        <v>0</v>
      </c>
      <c r="Q35" s="65">
        <f t="shared" si="4"/>
        <v>0</v>
      </c>
      <c r="R35" s="65" t="str">
        <f t="shared" si="0"/>
        <v/>
      </c>
      <c r="S35" s="65" t="str">
        <f>IF(E35=[1]リスト!$A$2,'参考様式（補助額計算書（実績））'!B35,"")</f>
        <v/>
      </c>
      <c r="T35" s="65" t="str">
        <f>IF(E35=[1]リスト!$A$3,'参考様式（補助額計算書（実績））'!B35,"")</f>
        <v/>
      </c>
      <c r="U35" s="65" t="str">
        <f t="shared" si="5"/>
        <v/>
      </c>
      <c r="V35" s="65">
        <f t="shared" si="8"/>
        <v>0</v>
      </c>
      <c r="W35" s="70">
        <f t="shared" si="6"/>
        <v>0</v>
      </c>
    </row>
    <row r="36" spans="1:23" ht="34" customHeight="1" x14ac:dyDescent="0.35">
      <c r="A36" s="129"/>
      <c r="B36" s="412"/>
      <c r="C36" s="130"/>
      <c r="D36" s="130"/>
      <c r="E36" s="255"/>
      <c r="F36" s="256"/>
      <c r="G36" s="131"/>
      <c r="H36" s="131"/>
      <c r="I36" s="131"/>
      <c r="J36" s="132"/>
      <c r="L36" s="69" t="e">
        <f>VLOOKUP(E36,[1]リスト!$A$2:$B$3,2,FALSE)</f>
        <v>#N/A</v>
      </c>
      <c r="M36" s="65">
        <f t="shared" si="1"/>
        <v>5</v>
      </c>
      <c r="N36" s="65">
        <f t="shared" si="2"/>
        <v>5</v>
      </c>
      <c r="O36" s="65">
        <f t="shared" si="7"/>
        <v>0</v>
      </c>
      <c r="P36" s="65">
        <f t="shared" si="3"/>
        <v>0</v>
      </c>
      <c r="Q36" s="65">
        <f t="shared" si="4"/>
        <v>0</v>
      </c>
      <c r="R36" s="65" t="str">
        <f t="shared" si="0"/>
        <v/>
      </c>
      <c r="S36" s="65" t="str">
        <f>IF(E36=[1]リスト!$A$2,'参考様式（補助額計算書（実績））'!B36,"")</f>
        <v/>
      </c>
      <c r="T36" s="65" t="str">
        <f>IF(E36=[1]リスト!$A$3,'参考様式（補助額計算書（実績））'!B36,"")</f>
        <v/>
      </c>
      <c r="U36" s="65" t="str">
        <f t="shared" si="5"/>
        <v/>
      </c>
      <c r="V36" s="65">
        <f t="shared" si="8"/>
        <v>0</v>
      </c>
      <c r="W36" s="70">
        <f t="shared" si="6"/>
        <v>0</v>
      </c>
    </row>
    <row r="37" spans="1:23" ht="34" customHeight="1" x14ac:dyDescent="0.35">
      <c r="A37" s="129"/>
      <c r="B37" s="412"/>
      <c r="C37" s="130"/>
      <c r="D37" s="130"/>
      <c r="E37" s="255"/>
      <c r="F37" s="256"/>
      <c r="G37" s="131"/>
      <c r="H37" s="131"/>
      <c r="I37" s="131"/>
      <c r="J37" s="132"/>
      <c r="L37" s="69" t="e">
        <f>VLOOKUP(E37,[1]リスト!$A$2:$B$3,2,FALSE)</f>
        <v>#N/A</v>
      </c>
      <c r="M37" s="65">
        <f t="shared" si="1"/>
        <v>5</v>
      </c>
      <c r="N37" s="65">
        <f t="shared" si="2"/>
        <v>5</v>
      </c>
      <c r="O37" s="65">
        <f t="shared" si="7"/>
        <v>0</v>
      </c>
      <c r="P37" s="65">
        <f t="shared" si="3"/>
        <v>0</v>
      </c>
      <c r="Q37" s="65">
        <f t="shared" si="4"/>
        <v>0</v>
      </c>
      <c r="R37" s="65" t="str">
        <f t="shared" si="0"/>
        <v/>
      </c>
      <c r="S37" s="65" t="str">
        <f>IF(E37=[1]リスト!$A$2,'参考様式（補助額計算書（実績））'!B37,"")</f>
        <v/>
      </c>
      <c r="T37" s="65" t="str">
        <f>IF(E37=[1]リスト!$A$3,'参考様式（補助額計算書（実績））'!B37,"")</f>
        <v/>
      </c>
      <c r="U37" s="65" t="str">
        <f t="shared" si="5"/>
        <v/>
      </c>
      <c r="V37" s="65">
        <f t="shared" si="8"/>
        <v>0</v>
      </c>
      <c r="W37" s="70">
        <f t="shared" si="6"/>
        <v>0</v>
      </c>
    </row>
    <row r="38" spans="1:23" ht="34" customHeight="1" x14ac:dyDescent="0.35">
      <c r="A38" s="129"/>
      <c r="B38" s="412"/>
      <c r="C38" s="130"/>
      <c r="D38" s="130"/>
      <c r="E38" s="255"/>
      <c r="F38" s="256"/>
      <c r="G38" s="131"/>
      <c r="H38" s="131"/>
      <c r="I38" s="131"/>
      <c r="J38" s="132"/>
      <c r="L38" s="69" t="e">
        <f>VLOOKUP(E38,[1]リスト!$A$2:$B$3,2,FALSE)</f>
        <v>#N/A</v>
      </c>
      <c r="M38" s="65">
        <f t="shared" si="1"/>
        <v>5</v>
      </c>
      <c r="N38" s="65">
        <f t="shared" si="2"/>
        <v>5</v>
      </c>
      <c r="O38" s="65">
        <f t="shared" si="7"/>
        <v>0</v>
      </c>
      <c r="P38" s="65">
        <f t="shared" si="3"/>
        <v>0</v>
      </c>
      <c r="Q38" s="65">
        <f t="shared" si="4"/>
        <v>0</v>
      </c>
      <c r="R38" s="65" t="str">
        <f t="shared" si="0"/>
        <v/>
      </c>
      <c r="S38" s="65" t="str">
        <f>IF(E38=[1]リスト!$A$2,'参考様式（補助額計算書（実績））'!B38,"")</f>
        <v/>
      </c>
      <c r="T38" s="65" t="str">
        <f>IF(E38=[1]リスト!$A$3,'参考様式（補助額計算書（実績））'!B38,"")</f>
        <v/>
      </c>
      <c r="U38" s="65" t="str">
        <f t="shared" si="5"/>
        <v/>
      </c>
      <c r="V38" s="65">
        <f t="shared" si="8"/>
        <v>0</v>
      </c>
      <c r="W38" s="70">
        <f t="shared" si="6"/>
        <v>0</v>
      </c>
    </row>
    <row r="39" spans="1:23" ht="34" customHeight="1" x14ac:dyDescent="0.35">
      <c r="A39" s="129"/>
      <c r="B39" s="412"/>
      <c r="C39" s="130"/>
      <c r="D39" s="130"/>
      <c r="E39" s="255"/>
      <c r="F39" s="256"/>
      <c r="G39" s="131"/>
      <c r="H39" s="131"/>
      <c r="I39" s="131"/>
      <c r="J39" s="132"/>
      <c r="L39" s="69" t="e">
        <f>VLOOKUP(E39,[1]リスト!$A$2:$B$3,2,FALSE)</f>
        <v>#N/A</v>
      </c>
      <c r="M39" s="65">
        <f t="shared" si="1"/>
        <v>5</v>
      </c>
      <c r="N39" s="65">
        <f t="shared" si="2"/>
        <v>5</v>
      </c>
      <c r="O39" s="65">
        <f t="shared" si="7"/>
        <v>0</v>
      </c>
      <c r="P39" s="65">
        <f t="shared" si="3"/>
        <v>0</v>
      </c>
      <c r="Q39" s="65">
        <f t="shared" si="4"/>
        <v>0</v>
      </c>
      <c r="R39" s="65" t="str">
        <f t="shared" si="0"/>
        <v/>
      </c>
      <c r="S39" s="65" t="str">
        <f>IF(E39=[1]リスト!$A$2,'参考様式（補助額計算書（実績））'!B39,"")</f>
        <v/>
      </c>
      <c r="T39" s="65" t="str">
        <f>IF(E39=[1]リスト!$A$3,'参考様式（補助額計算書（実績））'!B39,"")</f>
        <v/>
      </c>
      <c r="U39" s="65" t="str">
        <f t="shared" si="5"/>
        <v/>
      </c>
      <c r="V39" s="65">
        <f t="shared" si="8"/>
        <v>0</v>
      </c>
      <c r="W39" s="70">
        <f t="shared" si="6"/>
        <v>0</v>
      </c>
    </row>
    <row r="40" spans="1:23" ht="34" customHeight="1" x14ac:dyDescent="0.35">
      <c r="A40" s="129"/>
      <c r="B40" s="412"/>
      <c r="C40" s="130"/>
      <c r="D40" s="130"/>
      <c r="E40" s="255"/>
      <c r="F40" s="256"/>
      <c r="G40" s="131"/>
      <c r="H40" s="131"/>
      <c r="I40" s="131"/>
      <c r="J40" s="132"/>
      <c r="L40" s="69" t="e">
        <f>VLOOKUP(E40,[1]リスト!$A$2:$B$3,2,FALSE)</f>
        <v>#N/A</v>
      </c>
      <c r="M40" s="65">
        <f t="shared" si="1"/>
        <v>5</v>
      </c>
      <c r="N40" s="65">
        <f t="shared" si="2"/>
        <v>5</v>
      </c>
      <c r="O40" s="65">
        <f t="shared" si="7"/>
        <v>0</v>
      </c>
      <c r="P40" s="65">
        <f t="shared" si="3"/>
        <v>0</v>
      </c>
      <c r="Q40" s="65">
        <f t="shared" si="4"/>
        <v>0</v>
      </c>
      <c r="R40" s="65" t="str">
        <f t="shared" si="0"/>
        <v/>
      </c>
      <c r="S40" s="65" t="str">
        <f>IF(E40=[1]リスト!$A$2,'参考様式（補助額計算書（実績））'!B40,"")</f>
        <v/>
      </c>
      <c r="T40" s="65" t="str">
        <f>IF(E40=[1]リスト!$A$3,'参考様式（補助額計算書（実績））'!B40,"")</f>
        <v/>
      </c>
      <c r="U40" s="65" t="str">
        <f t="shared" si="5"/>
        <v/>
      </c>
      <c r="V40" s="65">
        <f t="shared" si="8"/>
        <v>0</v>
      </c>
      <c r="W40" s="70">
        <f t="shared" si="6"/>
        <v>0</v>
      </c>
    </row>
    <row r="41" spans="1:23" ht="34" customHeight="1" x14ac:dyDescent="0.35">
      <c r="A41" s="129"/>
      <c r="B41" s="412"/>
      <c r="C41" s="130"/>
      <c r="D41" s="130"/>
      <c r="E41" s="255"/>
      <c r="F41" s="256"/>
      <c r="G41" s="131"/>
      <c r="H41" s="131"/>
      <c r="I41" s="131"/>
      <c r="J41" s="132"/>
      <c r="L41" s="69" t="e">
        <f>VLOOKUP(E41,[1]リスト!$A$2:$B$3,2,FALSE)</f>
        <v>#N/A</v>
      </c>
      <c r="M41" s="65">
        <f t="shared" si="1"/>
        <v>5</v>
      </c>
      <c r="N41" s="65">
        <f t="shared" si="2"/>
        <v>5</v>
      </c>
      <c r="O41" s="65">
        <f t="shared" si="7"/>
        <v>0</v>
      </c>
      <c r="P41" s="65">
        <f t="shared" si="3"/>
        <v>0</v>
      </c>
      <c r="Q41" s="65">
        <f t="shared" si="4"/>
        <v>0</v>
      </c>
      <c r="R41" s="65" t="str">
        <f t="shared" si="0"/>
        <v/>
      </c>
      <c r="S41" s="65" t="str">
        <f>IF(E41=[1]リスト!$A$2,'参考様式（補助額計算書（実績））'!B41,"")</f>
        <v/>
      </c>
      <c r="T41" s="65" t="str">
        <f>IF(E41=[1]リスト!$A$3,'参考様式（補助額計算書（実績））'!B41,"")</f>
        <v/>
      </c>
      <c r="U41" s="65" t="str">
        <f t="shared" si="5"/>
        <v/>
      </c>
      <c r="V41" s="65">
        <f t="shared" si="8"/>
        <v>0</v>
      </c>
      <c r="W41" s="70">
        <f t="shared" si="6"/>
        <v>0</v>
      </c>
    </row>
    <row r="42" spans="1:23" ht="34" customHeight="1" x14ac:dyDescent="0.35">
      <c r="A42" s="129"/>
      <c r="B42" s="412"/>
      <c r="C42" s="130"/>
      <c r="D42" s="130"/>
      <c r="E42" s="255"/>
      <c r="F42" s="256"/>
      <c r="G42" s="131"/>
      <c r="H42" s="131"/>
      <c r="I42" s="131"/>
      <c r="J42" s="132"/>
      <c r="L42" s="69" t="e">
        <f>VLOOKUP(E42,[1]リスト!$A$2:$B$3,2,FALSE)</f>
        <v>#N/A</v>
      </c>
      <c r="M42" s="65">
        <f t="shared" si="1"/>
        <v>5</v>
      </c>
      <c r="N42" s="65">
        <f t="shared" si="2"/>
        <v>5</v>
      </c>
      <c r="O42" s="65">
        <f t="shared" si="7"/>
        <v>0</v>
      </c>
      <c r="P42" s="65">
        <f t="shared" si="3"/>
        <v>0</v>
      </c>
      <c r="Q42" s="65">
        <f t="shared" si="4"/>
        <v>0</v>
      </c>
      <c r="R42" s="65" t="str">
        <f t="shared" si="0"/>
        <v/>
      </c>
      <c r="S42" s="65" t="str">
        <f>IF(E42=[1]リスト!$A$2,'参考様式（補助額計算書（実績））'!B42,"")</f>
        <v/>
      </c>
      <c r="T42" s="65" t="str">
        <f>IF(E42=[1]リスト!$A$3,'参考様式（補助額計算書（実績））'!B42,"")</f>
        <v/>
      </c>
      <c r="U42" s="65" t="str">
        <f t="shared" si="5"/>
        <v/>
      </c>
      <c r="V42" s="65">
        <f t="shared" si="8"/>
        <v>0</v>
      </c>
      <c r="W42" s="70">
        <f t="shared" si="6"/>
        <v>0</v>
      </c>
    </row>
    <row r="43" spans="1:23" ht="34" customHeight="1" x14ac:dyDescent="0.35">
      <c r="A43" s="129"/>
      <c r="B43" s="412"/>
      <c r="C43" s="130"/>
      <c r="D43" s="130"/>
      <c r="E43" s="255"/>
      <c r="F43" s="256"/>
      <c r="G43" s="131"/>
      <c r="H43" s="131"/>
      <c r="I43" s="131"/>
      <c r="J43" s="132"/>
      <c r="L43" s="69" t="e">
        <f>VLOOKUP(E43,[1]リスト!$A$2:$B$3,2,FALSE)</f>
        <v>#N/A</v>
      </c>
      <c r="M43" s="65">
        <f t="shared" si="1"/>
        <v>5</v>
      </c>
      <c r="N43" s="65">
        <f t="shared" si="2"/>
        <v>5</v>
      </c>
      <c r="O43" s="65">
        <f t="shared" si="7"/>
        <v>0</v>
      </c>
      <c r="P43" s="65">
        <f t="shared" si="3"/>
        <v>0</v>
      </c>
      <c r="Q43" s="65">
        <f t="shared" si="4"/>
        <v>0</v>
      </c>
      <c r="R43" s="65" t="str">
        <f t="shared" si="0"/>
        <v/>
      </c>
      <c r="S43" s="65" t="str">
        <f>IF(E43=[1]リスト!$A$2,'参考様式（補助額計算書（実績））'!B43,"")</f>
        <v/>
      </c>
      <c r="T43" s="65" t="str">
        <f>IF(E43=[1]リスト!$A$3,'参考様式（補助額計算書（実績））'!B43,"")</f>
        <v/>
      </c>
      <c r="U43" s="65" t="str">
        <f t="shared" si="5"/>
        <v/>
      </c>
      <c r="V43" s="65">
        <f t="shared" si="8"/>
        <v>0</v>
      </c>
      <c r="W43" s="70">
        <f t="shared" si="6"/>
        <v>0</v>
      </c>
    </row>
    <row r="44" spans="1:23" ht="34" customHeight="1" x14ac:dyDescent="0.35">
      <c r="A44" s="129"/>
      <c r="B44" s="412"/>
      <c r="C44" s="130"/>
      <c r="D44" s="130"/>
      <c r="E44" s="255"/>
      <c r="F44" s="256"/>
      <c r="G44" s="131"/>
      <c r="H44" s="131"/>
      <c r="I44" s="131"/>
      <c r="J44" s="132"/>
      <c r="L44" s="69" t="e">
        <f>VLOOKUP(E44,[1]リスト!$A$2:$B$3,2,FALSE)</f>
        <v>#N/A</v>
      </c>
      <c r="M44" s="65">
        <f t="shared" si="1"/>
        <v>5</v>
      </c>
      <c r="N44" s="65">
        <f t="shared" si="2"/>
        <v>5</v>
      </c>
      <c r="O44" s="65">
        <f t="shared" si="7"/>
        <v>0</v>
      </c>
      <c r="P44" s="65">
        <f t="shared" si="3"/>
        <v>0</v>
      </c>
      <c r="Q44" s="65">
        <f t="shared" si="4"/>
        <v>0</v>
      </c>
      <c r="R44" s="65" t="str">
        <f t="shared" si="0"/>
        <v/>
      </c>
      <c r="S44" s="65" t="str">
        <f>IF(E44=[1]リスト!$A$2,'参考様式（補助額計算書（実績））'!B44,"")</f>
        <v/>
      </c>
      <c r="T44" s="65" t="str">
        <f>IF(E44=[1]リスト!$A$3,'参考様式（補助額計算書（実績））'!B44,"")</f>
        <v/>
      </c>
      <c r="U44" s="65" t="str">
        <f t="shared" si="5"/>
        <v/>
      </c>
      <c r="V44" s="65">
        <f t="shared" si="8"/>
        <v>0</v>
      </c>
      <c r="W44" s="70">
        <f t="shared" si="6"/>
        <v>0</v>
      </c>
    </row>
    <row r="45" spans="1:23" ht="34" customHeight="1" x14ac:dyDescent="0.35">
      <c r="A45" s="129"/>
      <c r="B45" s="412"/>
      <c r="C45" s="130"/>
      <c r="D45" s="130"/>
      <c r="E45" s="255"/>
      <c r="F45" s="256"/>
      <c r="G45" s="131"/>
      <c r="H45" s="131"/>
      <c r="I45" s="131"/>
      <c r="J45" s="132"/>
      <c r="L45" s="69" t="e">
        <f>VLOOKUP(E45,[1]リスト!$A$2:$B$3,2,FALSE)</f>
        <v>#N/A</v>
      </c>
      <c r="M45" s="65">
        <f t="shared" si="1"/>
        <v>5</v>
      </c>
      <c r="N45" s="65">
        <f t="shared" si="2"/>
        <v>5</v>
      </c>
      <c r="O45" s="65">
        <f t="shared" si="7"/>
        <v>0</v>
      </c>
      <c r="P45" s="65">
        <f t="shared" si="3"/>
        <v>0</v>
      </c>
      <c r="Q45" s="65">
        <f t="shared" si="4"/>
        <v>0</v>
      </c>
      <c r="R45" s="65" t="str">
        <f t="shared" si="0"/>
        <v/>
      </c>
      <c r="S45" s="65" t="str">
        <f>IF(E45=[1]リスト!$A$2,'参考様式（補助額計算書（実績））'!B45,"")</f>
        <v/>
      </c>
      <c r="T45" s="65" t="str">
        <f>IF(E45=[1]リスト!$A$3,'参考様式（補助額計算書（実績））'!B45,"")</f>
        <v/>
      </c>
      <c r="U45" s="65" t="str">
        <f t="shared" si="5"/>
        <v/>
      </c>
      <c r="V45" s="65">
        <f t="shared" si="8"/>
        <v>0</v>
      </c>
      <c r="W45" s="70">
        <f t="shared" si="6"/>
        <v>0</v>
      </c>
    </row>
    <row r="46" spans="1:23" ht="34" customHeight="1" x14ac:dyDescent="0.35">
      <c r="A46" s="129"/>
      <c r="B46" s="412"/>
      <c r="C46" s="130"/>
      <c r="D46" s="130"/>
      <c r="E46" s="255"/>
      <c r="F46" s="256"/>
      <c r="G46" s="131"/>
      <c r="H46" s="131"/>
      <c r="I46" s="131"/>
      <c r="J46" s="132"/>
      <c r="L46" s="69" t="e">
        <f>VLOOKUP(E46,[1]リスト!$A$2:$B$3,2,FALSE)</f>
        <v>#N/A</v>
      </c>
      <c r="M46" s="65">
        <f t="shared" si="1"/>
        <v>5</v>
      </c>
      <c r="N46" s="65">
        <f t="shared" si="2"/>
        <v>5</v>
      </c>
      <c r="O46" s="65">
        <f t="shared" si="7"/>
        <v>0</v>
      </c>
      <c r="P46" s="65">
        <f t="shared" si="3"/>
        <v>0</v>
      </c>
      <c r="Q46" s="65">
        <f t="shared" si="4"/>
        <v>0</v>
      </c>
      <c r="R46" s="65" t="str">
        <f t="shared" si="0"/>
        <v/>
      </c>
      <c r="S46" s="65" t="str">
        <f>IF(E46=[1]リスト!$A$2,'参考様式（補助額計算書（実績））'!B46,"")</f>
        <v/>
      </c>
      <c r="T46" s="65" t="str">
        <f>IF(E46=[1]リスト!$A$3,'参考様式（補助額計算書（実績））'!B46,"")</f>
        <v/>
      </c>
      <c r="U46" s="65" t="str">
        <f t="shared" si="5"/>
        <v/>
      </c>
      <c r="V46" s="65">
        <f t="shared" si="8"/>
        <v>0</v>
      </c>
      <c r="W46" s="70">
        <f t="shared" si="6"/>
        <v>0</v>
      </c>
    </row>
    <row r="47" spans="1:23" ht="34" customHeight="1" x14ac:dyDescent="0.35">
      <c r="A47" s="129"/>
      <c r="B47" s="412"/>
      <c r="C47" s="130"/>
      <c r="D47" s="130"/>
      <c r="E47" s="255"/>
      <c r="F47" s="256"/>
      <c r="G47" s="131"/>
      <c r="H47" s="131"/>
      <c r="I47" s="131"/>
      <c r="J47" s="132"/>
      <c r="L47" s="69" t="e">
        <f>VLOOKUP(E47,[1]リスト!$A$2:$B$3,2,FALSE)</f>
        <v>#N/A</v>
      </c>
      <c r="M47" s="65">
        <f t="shared" si="1"/>
        <v>5</v>
      </c>
      <c r="N47" s="65">
        <f t="shared" si="2"/>
        <v>5</v>
      </c>
      <c r="O47" s="65">
        <f t="shared" si="7"/>
        <v>0</v>
      </c>
      <c r="P47" s="65">
        <f t="shared" si="3"/>
        <v>0</v>
      </c>
      <c r="Q47" s="65">
        <f t="shared" si="4"/>
        <v>0</v>
      </c>
      <c r="R47" s="65" t="str">
        <f t="shared" si="0"/>
        <v/>
      </c>
      <c r="S47" s="65" t="str">
        <f>IF(E47=[1]リスト!$A$2,'参考様式（補助額計算書（実績））'!B47,"")</f>
        <v/>
      </c>
      <c r="T47" s="65" t="str">
        <f>IF(E47=[1]リスト!$A$3,'参考様式（補助額計算書（実績））'!B47,"")</f>
        <v/>
      </c>
      <c r="U47" s="65" t="str">
        <f t="shared" si="5"/>
        <v/>
      </c>
      <c r="V47" s="65">
        <f t="shared" si="8"/>
        <v>0</v>
      </c>
      <c r="W47" s="70">
        <f t="shared" si="6"/>
        <v>0</v>
      </c>
    </row>
    <row r="48" spans="1:23" ht="34" customHeight="1" x14ac:dyDescent="0.35">
      <c r="A48" s="129"/>
      <c r="B48" s="412"/>
      <c r="C48" s="130"/>
      <c r="D48" s="130"/>
      <c r="E48" s="255"/>
      <c r="F48" s="256"/>
      <c r="G48" s="131"/>
      <c r="H48" s="131"/>
      <c r="I48" s="131"/>
      <c r="J48" s="132"/>
      <c r="L48" s="69" t="e">
        <f>VLOOKUP(E48,[1]リスト!$A$2:$B$3,2,FALSE)</f>
        <v>#N/A</v>
      </c>
      <c r="M48" s="65">
        <f t="shared" si="1"/>
        <v>5</v>
      </c>
      <c r="N48" s="65">
        <f t="shared" si="2"/>
        <v>5</v>
      </c>
      <c r="O48" s="65">
        <f t="shared" si="7"/>
        <v>0</v>
      </c>
      <c r="P48" s="65">
        <f t="shared" si="3"/>
        <v>0</v>
      </c>
      <c r="Q48" s="65">
        <f t="shared" si="4"/>
        <v>0</v>
      </c>
      <c r="R48" s="65" t="str">
        <f t="shared" si="0"/>
        <v/>
      </c>
      <c r="S48" s="65" t="str">
        <f>IF(E48=[1]リスト!$A$2,'参考様式（補助額計算書（実績））'!B48,"")</f>
        <v/>
      </c>
      <c r="T48" s="65" t="str">
        <f>IF(E48=[1]リスト!$A$3,'参考様式（補助額計算書（実績））'!B48,"")</f>
        <v/>
      </c>
      <c r="U48" s="65" t="str">
        <f t="shared" si="5"/>
        <v/>
      </c>
      <c r="V48" s="65">
        <f t="shared" si="8"/>
        <v>0</v>
      </c>
      <c r="W48" s="70">
        <f t="shared" si="6"/>
        <v>0</v>
      </c>
    </row>
    <row r="49" spans="1:23" ht="34" customHeight="1" x14ac:dyDescent="0.35">
      <c r="A49" s="129"/>
      <c r="B49" s="412"/>
      <c r="C49" s="130"/>
      <c r="D49" s="130"/>
      <c r="E49" s="255"/>
      <c r="F49" s="256"/>
      <c r="G49" s="131"/>
      <c r="H49" s="131"/>
      <c r="I49" s="131"/>
      <c r="J49" s="132"/>
      <c r="L49" s="69" t="e">
        <f>VLOOKUP(E49,[1]リスト!$A$2:$B$3,2,FALSE)</f>
        <v>#N/A</v>
      </c>
      <c r="M49" s="65">
        <f t="shared" si="1"/>
        <v>5</v>
      </c>
      <c r="N49" s="65">
        <f t="shared" si="2"/>
        <v>5</v>
      </c>
      <c r="O49" s="65">
        <f t="shared" si="7"/>
        <v>0</v>
      </c>
      <c r="P49" s="65">
        <f t="shared" si="3"/>
        <v>0</v>
      </c>
      <c r="Q49" s="65">
        <f t="shared" si="4"/>
        <v>0</v>
      </c>
      <c r="R49" s="65" t="str">
        <f t="shared" si="0"/>
        <v/>
      </c>
      <c r="S49" s="65" t="str">
        <f>IF(E49=[1]リスト!$A$2,'参考様式（補助額計算書（実績））'!B49,"")</f>
        <v/>
      </c>
      <c r="T49" s="65" t="str">
        <f>IF(E49=[1]リスト!$A$3,'参考様式（補助額計算書（実績））'!B49,"")</f>
        <v/>
      </c>
      <c r="U49" s="65" t="str">
        <f t="shared" si="5"/>
        <v/>
      </c>
      <c r="V49" s="65">
        <f t="shared" si="8"/>
        <v>0</v>
      </c>
      <c r="W49" s="70">
        <f t="shared" si="6"/>
        <v>0</v>
      </c>
    </row>
    <row r="50" spans="1:23" ht="34" customHeight="1" x14ac:dyDescent="0.35">
      <c r="A50" s="129"/>
      <c r="B50" s="412"/>
      <c r="C50" s="130"/>
      <c r="D50" s="130"/>
      <c r="E50" s="255"/>
      <c r="F50" s="256"/>
      <c r="G50" s="131"/>
      <c r="H50" s="131"/>
      <c r="I50" s="131"/>
      <c r="J50" s="132"/>
      <c r="L50" s="69" t="e">
        <f>VLOOKUP(E50,[1]リスト!$A$2:$B$3,2,FALSE)</f>
        <v>#N/A</v>
      </c>
      <c r="M50" s="65">
        <f t="shared" si="1"/>
        <v>5</v>
      </c>
      <c r="N50" s="65">
        <f t="shared" si="2"/>
        <v>5</v>
      </c>
      <c r="O50" s="65">
        <f t="shared" si="7"/>
        <v>0</v>
      </c>
      <c r="P50" s="65">
        <f t="shared" si="3"/>
        <v>0</v>
      </c>
      <c r="Q50" s="65">
        <f t="shared" si="4"/>
        <v>0</v>
      </c>
      <c r="R50" s="65" t="str">
        <f t="shared" si="0"/>
        <v/>
      </c>
      <c r="S50" s="65" t="str">
        <f>IF(E50=[1]リスト!$A$2,'参考様式（補助額計算書（実績））'!B50,"")</f>
        <v/>
      </c>
      <c r="T50" s="65" t="str">
        <f>IF(E50=[1]リスト!$A$3,'参考様式（補助額計算書（実績））'!B50,"")</f>
        <v/>
      </c>
      <c r="U50" s="65" t="str">
        <f t="shared" si="5"/>
        <v/>
      </c>
      <c r="V50" s="65">
        <f t="shared" si="8"/>
        <v>0</v>
      </c>
      <c r="W50" s="70">
        <f t="shared" si="6"/>
        <v>0</v>
      </c>
    </row>
    <row r="51" spans="1:23" ht="34" customHeight="1" x14ac:dyDescent="0.35">
      <c r="A51" s="129"/>
      <c r="B51" s="412"/>
      <c r="C51" s="130"/>
      <c r="D51" s="130"/>
      <c r="E51" s="255"/>
      <c r="F51" s="256"/>
      <c r="G51" s="131"/>
      <c r="H51" s="131"/>
      <c r="I51" s="131"/>
      <c r="J51" s="132"/>
      <c r="L51" s="69" t="e">
        <f>VLOOKUP(E51,[1]リスト!$A$2:$B$3,2,FALSE)</f>
        <v>#N/A</v>
      </c>
      <c r="M51" s="65">
        <f t="shared" si="1"/>
        <v>5</v>
      </c>
      <c r="N51" s="65">
        <f t="shared" si="2"/>
        <v>5</v>
      </c>
      <c r="O51" s="65">
        <f t="shared" si="7"/>
        <v>0</v>
      </c>
      <c r="P51" s="65">
        <f t="shared" si="3"/>
        <v>0</v>
      </c>
      <c r="Q51" s="65">
        <f t="shared" si="4"/>
        <v>0</v>
      </c>
      <c r="R51" s="65" t="str">
        <f t="shared" si="0"/>
        <v/>
      </c>
      <c r="S51" s="65" t="str">
        <f>IF(E51=[1]リスト!$A$2,'参考様式（補助額計算書（実績））'!B51,"")</f>
        <v/>
      </c>
      <c r="T51" s="65" t="str">
        <f>IF(E51=[1]リスト!$A$3,'参考様式（補助額計算書（実績））'!B51,"")</f>
        <v/>
      </c>
      <c r="U51" s="65" t="str">
        <f t="shared" si="5"/>
        <v/>
      </c>
      <c r="V51" s="65">
        <f t="shared" si="8"/>
        <v>0</v>
      </c>
      <c r="W51" s="70">
        <f t="shared" si="6"/>
        <v>0</v>
      </c>
    </row>
    <row r="52" spans="1:23" ht="34" customHeight="1" x14ac:dyDescent="0.35">
      <c r="A52" s="129"/>
      <c r="B52" s="412"/>
      <c r="C52" s="130"/>
      <c r="D52" s="130"/>
      <c r="E52" s="255"/>
      <c r="F52" s="256"/>
      <c r="G52" s="131"/>
      <c r="H52" s="131"/>
      <c r="I52" s="131"/>
      <c r="J52" s="132"/>
      <c r="L52" s="69" t="e">
        <f>VLOOKUP(E52,[1]リスト!$A$2:$B$3,2,FALSE)</f>
        <v>#N/A</v>
      </c>
      <c r="M52" s="65">
        <f t="shared" si="1"/>
        <v>5</v>
      </c>
      <c r="N52" s="65">
        <f t="shared" si="2"/>
        <v>5</v>
      </c>
      <c r="O52" s="65">
        <f t="shared" si="7"/>
        <v>0</v>
      </c>
      <c r="P52" s="65">
        <f t="shared" si="3"/>
        <v>0</v>
      </c>
      <c r="Q52" s="65">
        <f t="shared" si="4"/>
        <v>0</v>
      </c>
      <c r="R52" s="65" t="str">
        <f t="shared" si="0"/>
        <v/>
      </c>
      <c r="S52" s="65" t="str">
        <f>IF(E52=[1]リスト!$A$2,'参考様式（補助額計算書（実績））'!B52,"")</f>
        <v/>
      </c>
      <c r="T52" s="65" t="str">
        <f>IF(E52=[1]リスト!$A$3,'参考様式（補助額計算書（実績））'!B52,"")</f>
        <v/>
      </c>
      <c r="U52" s="65" t="str">
        <f t="shared" si="5"/>
        <v/>
      </c>
      <c r="V52" s="65">
        <f t="shared" si="8"/>
        <v>0</v>
      </c>
      <c r="W52" s="70">
        <f t="shared" si="6"/>
        <v>0</v>
      </c>
    </row>
    <row r="53" spans="1:23" ht="34" customHeight="1" x14ac:dyDescent="0.35">
      <c r="A53" s="129"/>
      <c r="B53" s="412"/>
      <c r="C53" s="130"/>
      <c r="D53" s="130"/>
      <c r="E53" s="255"/>
      <c r="F53" s="256"/>
      <c r="G53" s="131"/>
      <c r="H53" s="131"/>
      <c r="I53" s="131"/>
      <c r="J53" s="132"/>
      <c r="L53" s="69" t="e">
        <f>VLOOKUP(E53,[1]リスト!$A$2:$B$3,2,FALSE)</f>
        <v>#N/A</v>
      </c>
      <c r="M53" s="65">
        <f t="shared" si="1"/>
        <v>5</v>
      </c>
      <c r="N53" s="65">
        <f t="shared" si="2"/>
        <v>5</v>
      </c>
      <c r="O53" s="65">
        <f t="shared" si="7"/>
        <v>0</v>
      </c>
      <c r="P53" s="65">
        <f t="shared" si="3"/>
        <v>0</v>
      </c>
      <c r="Q53" s="65">
        <f t="shared" si="4"/>
        <v>0</v>
      </c>
      <c r="R53" s="65" t="str">
        <f t="shared" si="0"/>
        <v/>
      </c>
      <c r="S53" s="65" t="str">
        <f>IF(E53=[1]リスト!$A$2,'参考様式（補助額計算書（実績））'!B53,"")</f>
        <v/>
      </c>
      <c r="T53" s="65" t="str">
        <f>IF(E53=[1]リスト!$A$3,'参考様式（補助額計算書（実績））'!B53,"")</f>
        <v/>
      </c>
      <c r="U53" s="65" t="str">
        <f t="shared" si="5"/>
        <v/>
      </c>
      <c r="V53" s="65">
        <f t="shared" si="8"/>
        <v>0</v>
      </c>
      <c r="W53" s="70">
        <f t="shared" si="6"/>
        <v>0</v>
      </c>
    </row>
    <row r="54" spans="1:23" ht="34" customHeight="1" x14ac:dyDescent="0.35">
      <c r="A54" s="129"/>
      <c r="B54" s="412"/>
      <c r="C54" s="130"/>
      <c r="D54" s="130"/>
      <c r="E54" s="255"/>
      <c r="F54" s="256"/>
      <c r="G54" s="131"/>
      <c r="H54" s="131"/>
      <c r="I54" s="131"/>
      <c r="J54" s="132"/>
      <c r="L54" s="69" t="e">
        <f>VLOOKUP(E54,[1]リスト!$A$2:$B$3,2,FALSE)</f>
        <v>#N/A</v>
      </c>
      <c r="M54" s="65">
        <f t="shared" si="1"/>
        <v>5</v>
      </c>
      <c r="N54" s="65">
        <f t="shared" si="2"/>
        <v>5</v>
      </c>
      <c r="O54" s="65">
        <f t="shared" si="7"/>
        <v>0</v>
      </c>
      <c r="P54" s="65">
        <f t="shared" si="3"/>
        <v>0</v>
      </c>
      <c r="Q54" s="65">
        <f t="shared" si="4"/>
        <v>0</v>
      </c>
      <c r="R54" s="65" t="str">
        <f t="shared" si="0"/>
        <v/>
      </c>
      <c r="S54" s="65" t="str">
        <f>IF(E54=[1]リスト!$A$2,'参考様式（補助額計算書（実績））'!B54,"")</f>
        <v/>
      </c>
      <c r="T54" s="65" t="str">
        <f>IF(E54=[1]リスト!$A$3,'参考様式（補助額計算書（実績））'!B54,"")</f>
        <v/>
      </c>
      <c r="U54" s="65" t="str">
        <f t="shared" si="5"/>
        <v/>
      </c>
      <c r="V54" s="65">
        <f t="shared" si="8"/>
        <v>0</v>
      </c>
      <c r="W54" s="70">
        <f t="shared" si="6"/>
        <v>0</v>
      </c>
    </row>
    <row r="55" spans="1:23" ht="34" customHeight="1" x14ac:dyDescent="0.35">
      <c r="A55" s="129"/>
      <c r="B55" s="412"/>
      <c r="C55" s="130"/>
      <c r="D55" s="130"/>
      <c r="E55" s="146"/>
      <c r="F55" s="147"/>
      <c r="G55" s="131"/>
      <c r="H55" s="131"/>
      <c r="I55" s="131"/>
      <c r="J55" s="132"/>
      <c r="L55" s="69" t="e">
        <f>VLOOKUP(E55,[1]リスト!$A$2:$B$3,2,FALSE)</f>
        <v>#N/A</v>
      </c>
      <c r="M55" s="65">
        <f>IF($D$14="有",5,0)</f>
        <v>5</v>
      </c>
      <c r="N55" s="65">
        <f t="shared" si="2"/>
        <v>5</v>
      </c>
      <c r="O55" s="65">
        <f>IF(G55="○",15,0)</f>
        <v>0</v>
      </c>
      <c r="P55" s="65">
        <f>IF($D$14="有",C55+D55-I55,"")</f>
        <v>0</v>
      </c>
      <c r="Q55" s="65">
        <f t="shared" si="4"/>
        <v>0</v>
      </c>
      <c r="R55" s="65" t="str">
        <f t="shared" si="0"/>
        <v/>
      </c>
      <c r="S55" s="65" t="str">
        <f>IF(E55=[1]リスト!$A$2,'参考様式（補助額計算書（実績））'!B55,"")</f>
        <v/>
      </c>
      <c r="T55" s="65" t="str">
        <f>IF(E55=[1]リスト!$A$3,'参考様式（補助額計算書（実績））'!B55,"")</f>
        <v/>
      </c>
      <c r="U55" s="65" t="str">
        <f>IF(G55="○",B55,"")</f>
        <v/>
      </c>
      <c r="V55" s="65">
        <f t="shared" si="8"/>
        <v>0</v>
      </c>
      <c r="W55" s="70">
        <f>IF($D$14="有",B55,"")</f>
        <v>0</v>
      </c>
    </row>
    <row r="56" spans="1:23" ht="34" customHeight="1" x14ac:dyDescent="0.35">
      <c r="A56" s="129"/>
      <c r="B56" s="412"/>
      <c r="C56" s="130"/>
      <c r="D56" s="130"/>
      <c r="E56" s="146"/>
      <c r="F56" s="147"/>
      <c r="G56" s="131"/>
      <c r="H56" s="131"/>
      <c r="I56" s="131"/>
      <c r="J56" s="132"/>
      <c r="L56" s="69" t="e">
        <f>VLOOKUP(E56,[1]リスト!$A$2:$B$3,2,FALSE)</f>
        <v>#N/A</v>
      </c>
      <c r="M56" s="65">
        <f t="shared" ref="M56:M119" si="9">IF($D$14="有",5,0)</f>
        <v>5</v>
      </c>
      <c r="N56" s="65">
        <f t="shared" si="2"/>
        <v>5</v>
      </c>
      <c r="O56" s="65">
        <f t="shared" ref="O56:O119" si="10">IF(G56="○",15,0)</f>
        <v>0</v>
      </c>
      <c r="P56" s="65">
        <f>IF($D$14="有",C56+D56-I56,"")</f>
        <v>0</v>
      </c>
      <c r="Q56" s="65">
        <f t="shared" si="4"/>
        <v>0</v>
      </c>
      <c r="R56" s="65" t="str">
        <f t="shared" si="0"/>
        <v/>
      </c>
      <c r="S56" s="65" t="str">
        <f>IF(E56=[1]リスト!$A$2,'参考様式（補助額計算書（実績））'!B56,"")</f>
        <v/>
      </c>
      <c r="T56" s="65" t="str">
        <f>IF(E56=[1]リスト!$A$3,'参考様式（補助額計算書（実績））'!B56,"")</f>
        <v/>
      </c>
      <c r="U56" s="65" t="str">
        <f>IF(G56="○",B56,"")</f>
        <v/>
      </c>
      <c r="V56" s="65">
        <f t="shared" si="8"/>
        <v>0</v>
      </c>
      <c r="W56" s="70">
        <f>IF($D$14="有",B56,"")</f>
        <v>0</v>
      </c>
    </row>
    <row r="57" spans="1:23" ht="34" customHeight="1" x14ac:dyDescent="0.35">
      <c r="A57" s="129"/>
      <c r="B57" s="412"/>
      <c r="C57" s="130"/>
      <c r="D57" s="130"/>
      <c r="E57" s="146"/>
      <c r="F57" s="147"/>
      <c r="G57" s="131"/>
      <c r="H57" s="131"/>
      <c r="I57" s="131"/>
      <c r="J57" s="132"/>
      <c r="L57" s="69" t="e">
        <f>VLOOKUP(E57,[1]リスト!$A$2:$B$3,2,FALSE)</f>
        <v>#N/A</v>
      </c>
      <c r="M57" s="65">
        <f t="shared" si="9"/>
        <v>5</v>
      </c>
      <c r="N57" s="65">
        <f t="shared" si="2"/>
        <v>5</v>
      </c>
      <c r="O57" s="65">
        <f t="shared" si="10"/>
        <v>0</v>
      </c>
      <c r="P57" s="65">
        <f t="shared" ref="P57:P96" si="11">IF($D$14="有",C57+D57-I57,"")</f>
        <v>0</v>
      </c>
      <c r="Q57" s="65">
        <f t="shared" si="4"/>
        <v>0</v>
      </c>
      <c r="R57" s="65" t="str">
        <f t="shared" si="0"/>
        <v/>
      </c>
      <c r="S57" s="65" t="str">
        <f>IF(E57=[1]リスト!$A$2,'参考様式（補助額計算書（実績））'!B57,"")</f>
        <v/>
      </c>
      <c r="T57" s="65" t="str">
        <f>IF(E57=[1]リスト!$A$3,'参考様式（補助額計算書（実績））'!B57,"")</f>
        <v/>
      </c>
      <c r="U57" s="65" t="str">
        <f>IF(G57="○",B57,"")</f>
        <v/>
      </c>
      <c r="V57" s="65">
        <f t="shared" si="8"/>
        <v>0</v>
      </c>
      <c r="W57" s="70">
        <f t="shared" ref="W57:W120" si="12">IF($D$14="有",B57,"")</f>
        <v>0</v>
      </c>
    </row>
    <row r="58" spans="1:23" ht="34" customHeight="1" x14ac:dyDescent="0.35">
      <c r="A58" s="129"/>
      <c r="B58" s="412"/>
      <c r="C58" s="130"/>
      <c r="D58" s="130"/>
      <c r="E58" s="146"/>
      <c r="F58" s="147"/>
      <c r="G58" s="131"/>
      <c r="H58" s="131"/>
      <c r="I58" s="131"/>
      <c r="J58" s="132"/>
      <c r="L58" s="69" t="e">
        <f>VLOOKUP(E58,[1]リスト!$A$2:$B$3,2,FALSE)</f>
        <v>#N/A</v>
      </c>
      <c r="M58" s="65">
        <f t="shared" si="9"/>
        <v>5</v>
      </c>
      <c r="N58" s="65">
        <f t="shared" si="2"/>
        <v>5</v>
      </c>
      <c r="O58" s="65">
        <f t="shared" si="10"/>
        <v>0</v>
      </c>
      <c r="P58" s="65">
        <f t="shared" si="11"/>
        <v>0</v>
      </c>
      <c r="Q58" s="65">
        <f t="shared" si="4"/>
        <v>0</v>
      </c>
      <c r="R58" s="65" t="str">
        <f t="shared" si="0"/>
        <v/>
      </c>
      <c r="S58" s="65" t="str">
        <f>IF(E58=[1]リスト!$A$2,'参考様式（補助額計算書（実績））'!B58,"")</f>
        <v/>
      </c>
      <c r="T58" s="65" t="str">
        <f>IF(E58=[1]リスト!$A$3,'参考様式（補助額計算書（実績））'!B58,"")</f>
        <v/>
      </c>
      <c r="U58" s="65" t="str">
        <f t="shared" ref="U58:U121" si="13">IF(G58="○",B58,"")</f>
        <v/>
      </c>
      <c r="V58" s="65">
        <f t="shared" si="8"/>
        <v>0</v>
      </c>
      <c r="W58" s="70">
        <f t="shared" si="12"/>
        <v>0</v>
      </c>
    </row>
    <row r="59" spans="1:23" ht="34" customHeight="1" x14ac:dyDescent="0.35">
      <c r="A59" s="129"/>
      <c r="B59" s="412"/>
      <c r="C59" s="130"/>
      <c r="D59" s="130"/>
      <c r="E59" s="146"/>
      <c r="F59" s="147"/>
      <c r="G59" s="131"/>
      <c r="H59" s="131"/>
      <c r="I59" s="131"/>
      <c r="J59" s="132"/>
      <c r="L59" s="69" t="e">
        <f>VLOOKUP(E59,[1]リスト!$A$2:$B$3,2,FALSE)</f>
        <v>#N/A</v>
      </c>
      <c r="M59" s="65">
        <f t="shared" si="9"/>
        <v>5</v>
      </c>
      <c r="N59" s="65">
        <f t="shared" si="2"/>
        <v>5</v>
      </c>
      <c r="O59" s="65">
        <f t="shared" si="10"/>
        <v>0</v>
      </c>
      <c r="P59" s="65">
        <f t="shared" si="11"/>
        <v>0</v>
      </c>
      <c r="Q59" s="65">
        <f t="shared" si="4"/>
        <v>0</v>
      </c>
      <c r="R59" s="65" t="str">
        <f t="shared" si="0"/>
        <v/>
      </c>
      <c r="S59" s="65" t="str">
        <f>IF(E59=[1]リスト!$A$2,'参考様式（補助額計算書（実績））'!B59,"")</f>
        <v/>
      </c>
      <c r="T59" s="65" t="str">
        <f>IF(E59=[1]リスト!$A$3,'参考様式（補助額計算書（実績））'!B59,"")</f>
        <v/>
      </c>
      <c r="U59" s="65" t="str">
        <f t="shared" si="13"/>
        <v/>
      </c>
      <c r="V59" s="65">
        <f t="shared" si="8"/>
        <v>0</v>
      </c>
      <c r="W59" s="70">
        <f t="shared" si="12"/>
        <v>0</v>
      </c>
    </row>
    <row r="60" spans="1:23" ht="34" customHeight="1" x14ac:dyDescent="0.35">
      <c r="A60" s="129"/>
      <c r="B60" s="412"/>
      <c r="C60" s="130"/>
      <c r="D60" s="130"/>
      <c r="E60" s="146"/>
      <c r="F60" s="147"/>
      <c r="G60" s="131"/>
      <c r="H60" s="131"/>
      <c r="I60" s="131"/>
      <c r="J60" s="132"/>
      <c r="L60" s="69" t="e">
        <f>VLOOKUP(E60,[1]リスト!$A$2:$B$3,2,FALSE)</f>
        <v>#N/A</v>
      </c>
      <c r="M60" s="65">
        <f t="shared" si="9"/>
        <v>5</v>
      </c>
      <c r="N60" s="65">
        <f t="shared" si="2"/>
        <v>5</v>
      </c>
      <c r="O60" s="65">
        <f t="shared" si="10"/>
        <v>0</v>
      </c>
      <c r="P60" s="65">
        <f t="shared" si="11"/>
        <v>0</v>
      </c>
      <c r="Q60" s="65">
        <f t="shared" si="4"/>
        <v>0</v>
      </c>
      <c r="R60" s="65" t="str">
        <f t="shared" si="0"/>
        <v/>
      </c>
      <c r="S60" s="65" t="str">
        <f>IF(E60=[1]リスト!$A$2,'参考様式（補助額計算書（実績））'!B60,"")</f>
        <v/>
      </c>
      <c r="T60" s="65" t="str">
        <f>IF(E60=[1]リスト!$A$3,'参考様式（補助額計算書（実績））'!B60,"")</f>
        <v/>
      </c>
      <c r="U60" s="65" t="str">
        <f t="shared" si="13"/>
        <v/>
      </c>
      <c r="V60" s="65">
        <f t="shared" si="8"/>
        <v>0</v>
      </c>
      <c r="W60" s="70">
        <f t="shared" si="12"/>
        <v>0</v>
      </c>
    </row>
    <row r="61" spans="1:23" ht="34" customHeight="1" x14ac:dyDescent="0.35">
      <c r="A61" s="129"/>
      <c r="B61" s="412"/>
      <c r="C61" s="130"/>
      <c r="D61" s="130"/>
      <c r="E61" s="146"/>
      <c r="F61" s="147"/>
      <c r="G61" s="131"/>
      <c r="H61" s="131"/>
      <c r="I61" s="131"/>
      <c r="J61" s="132"/>
      <c r="L61" s="69" t="e">
        <f>VLOOKUP(E61,[1]リスト!$A$2:$B$3,2,FALSE)</f>
        <v>#N/A</v>
      </c>
      <c r="M61" s="65">
        <f t="shared" si="9"/>
        <v>5</v>
      </c>
      <c r="N61" s="65">
        <f t="shared" si="2"/>
        <v>5</v>
      </c>
      <c r="O61" s="65">
        <f t="shared" si="10"/>
        <v>0</v>
      </c>
      <c r="P61" s="65">
        <f t="shared" si="11"/>
        <v>0</v>
      </c>
      <c r="Q61" s="65">
        <f t="shared" si="4"/>
        <v>0</v>
      </c>
      <c r="R61" s="65" t="str">
        <f t="shared" si="0"/>
        <v/>
      </c>
      <c r="S61" s="65" t="str">
        <f>IF(E61=[1]リスト!$A$2,'参考様式（補助額計算書（実績））'!B61,"")</f>
        <v/>
      </c>
      <c r="T61" s="65" t="str">
        <f>IF(E61=[1]リスト!$A$3,'参考様式（補助額計算書（実績））'!B61,"")</f>
        <v/>
      </c>
      <c r="U61" s="65" t="str">
        <f t="shared" si="13"/>
        <v/>
      </c>
      <c r="V61" s="65">
        <f t="shared" si="8"/>
        <v>0</v>
      </c>
      <c r="W61" s="70">
        <f t="shared" si="12"/>
        <v>0</v>
      </c>
    </row>
    <row r="62" spans="1:23" ht="34" customHeight="1" x14ac:dyDescent="0.35">
      <c r="A62" s="129"/>
      <c r="B62" s="412"/>
      <c r="C62" s="130"/>
      <c r="D62" s="130"/>
      <c r="E62" s="146"/>
      <c r="F62" s="147"/>
      <c r="G62" s="131"/>
      <c r="H62" s="131"/>
      <c r="I62" s="131"/>
      <c r="J62" s="132"/>
      <c r="L62" s="69" t="e">
        <f>VLOOKUP(E62,[1]リスト!$A$2:$B$3,2,FALSE)</f>
        <v>#N/A</v>
      </c>
      <c r="M62" s="65">
        <f t="shared" si="9"/>
        <v>5</v>
      </c>
      <c r="N62" s="65">
        <f t="shared" si="2"/>
        <v>5</v>
      </c>
      <c r="O62" s="65">
        <f t="shared" si="10"/>
        <v>0</v>
      </c>
      <c r="P62" s="65">
        <f t="shared" si="11"/>
        <v>0</v>
      </c>
      <c r="Q62" s="65">
        <f t="shared" si="4"/>
        <v>0</v>
      </c>
      <c r="R62" s="65" t="str">
        <f t="shared" si="0"/>
        <v/>
      </c>
      <c r="S62" s="65" t="str">
        <f>IF(E62=[1]リスト!$A$2,'参考様式（補助額計算書（実績））'!B62,"")</f>
        <v/>
      </c>
      <c r="T62" s="65" t="str">
        <f>IF(E62=[1]リスト!$A$3,'参考様式（補助額計算書（実績））'!B62,"")</f>
        <v/>
      </c>
      <c r="U62" s="65" t="str">
        <f t="shared" si="13"/>
        <v/>
      </c>
      <c r="V62" s="65">
        <f t="shared" si="8"/>
        <v>0</v>
      </c>
      <c r="W62" s="70">
        <f t="shared" si="12"/>
        <v>0</v>
      </c>
    </row>
    <row r="63" spans="1:23" ht="34" customHeight="1" x14ac:dyDescent="0.35">
      <c r="A63" s="129"/>
      <c r="B63" s="412"/>
      <c r="C63" s="130"/>
      <c r="D63" s="130"/>
      <c r="E63" s="146"/>
      <c r="F63" s="147"/>
      <c r="G63" s="131"/>
      <c r="H63" s="131"/>
      <c r="I63" s="131"/>
      <c r="J63" s="132"/>
      <c r="L63" s="69" t="e">
        <f>VLOOKUP(E63,[1]リスト!$A$2:$B$3,2,FALSE)</f>
        <v>#N/A</v>
      </c>
      <c r="M63" s="65">
        <f t="shared" si="9"/>
        <v>5</v>
      </c>
      <c r="N63" s="65">
        <f t="shared" si="2"/>
        <v>5</v>
      </c>
      <c r="O63" s="65">
        <f t="shared" si="10"/>
        <v>0</v>
      </c>
      <c r="P63" s="65">
        <f t="shared" si="11"/>
        <v>0</v>
      </c>
      <c r="Q63" s="65">
        <f t="shared" si="4"/>
        <v>0</v>
      </c>
      <c r="R63" s="65" t="str">
        <f t="shared" si="0"/>
        <v/>
      </c>
      <c r="S63" s="65" t="str">
        <f>IF(E63=[1]リスト!$A$2,'参考様式（補助額計算書（実績））'!B63,"")</f>
        <v/>
      </c>
      <c r="T63" s="65" t="str">
        <f>IF(E63=[1]リスト!$A$3,'参考様式（補助額計算書（実績））'!B63,"")</f>
        <v/>
      </c>
      <c r="U63" s="65" t="str">
        <f t="shared" si="13"/>
        <v/>
      </c>
      <c r="V63" s="65">
        <f t="shared" si="8"/>
        <v>0</v>
      </c>
      <c r="W63" s="70">
        <f t="shared" si="12"/>
        <v>0</v>
      </c>
    </row>
    <row r="64" spans="1:23" ht="34" customHeight="1" x14ac:dyDescent="0.35">
      <c r="A64" s="129"/>
      <c r="B64" s="412"/>
      <c r="C64" s="130"/>
      <c r="D64" s="130"/>
      <c r="E64" s="146"/>
      <c r="F64" s="147"/>
      <c r="G64" s="131"/>
      <c r="H64" s="131"/>
      <c r="I64" s="131"/>
      <c r="J64" s="132"/>
      <c r="L64" s="69" t="e">
        <f>VLOOKUP(E64,[1]リスト!$A$2:$B$3,2,FALSE)</f>
        <v>#N/A</v>
      </c>
      <c r="M64" s="65">
        <f t="shared" si="9"/>
        <v>5</v>
      </c>
      <c r="N64" s="65">
        <f t="shared" si="2"/>
        <v>5</v>
      </c>
      <c r="O64" s="65">
        <f t="shared" si="10"/>
        <v>0</v>
      </c>
      <c r="P64" s="65">
        <f t="shared" si="11"/>
        <v>0</v>
      </c>
      <c r="Q64" s="65">
        <f t="shared" si="4"/>
        <v>0</v>
      </c>
      <c r="R64" s="65" t="str">
        <f t="shared" si="0"/>
        <v/>
      </c>
      <c r="S64" s="65" t="str">
        <f>IF(E64=[1]リスト!$A$2,'参考様式（補助額計算書（実績））'!B64,"")</f>
        <v/>
      </c>
      <c r="T64" s="65" t="str">
        <f>IF(E64=[1]リスト!$A$3,'参考様式（補助額計算書（実績））'!B64,"")</f>
        <v/>
      </c>
      <c r="U64" s="65" t="str">
        <f t="shared" si="13"/>
        <v/>
      </c>
      <c r="V64" s="65">
        <f t="shared" si="8"/>
        <v>0</v>
      </c>
      <c r="W64" s="70">
        <f t="shared" si="12"/>
        <v>0</v>
      </c>
    </row>
    <row r="65" spans="1:23" ht="34" customHeight="1" x14ac:dyDescent="0.35">
      <c r="A65" s="129"/>
      <c r="B65" s="412"/>
      <c r="C65" s="130"/>
      <c r="D65" s="130"/>
      <c r="E65" s="146"/>
      <c r="F65" s="147"/>
      <c r="G65" s="131"/>
      <c r="H65" s="131"/>
      <c r="I65" s="131"/>
      <c r="J65" s="132"/>
      <c r="L65" s="69" t="e">
        <f>VLOOKUP(E65,[1]リスト!$A$2:$B$3,2,FALSE)</f>
        <v>#N/A</v>
      </c>
      <c r="M65" s="65">
        <f t="shared" si="9"/>
        <v>5</v>
      </c>
      <c r="N65" s="65">
        <f t="shared" si="2"/>
        <v>5</v>
      </c>
      <c r="O65" s="65">
        <f t="shared" si="10"/>
        <v>0</v>
      </c>
      <c r="P65" s="65">
        <f t="shared" si="11"/>
        <v>0</v>
      </c>
      <c r="Q65" s="65">
        <f t="shared" si="4"/>
        <v>0</v>
      </c>
      <c r="R65" s="65" t="str">
        <f t="shared" si="0"/>
        <v/>
      </c>
      <c r="S65" s="65" t="str">
        <f>IF(E65=[1]リスト!$A$2,'参考様式（補助額計算書（実績））'!B65,"")</f>
        <v/>
      </c>
      <c r="T65" s="65" t="str">
        <f>IF(E65=[1]リスト!$A$3,'参考様式（補助額計算書（実績））'!B65,"")</f>
        <v/>
      </c>
      <c r="U65" s="65" t="str">
        <f t="shared" si="13"/>
        <v/>
      </c>
      <c r="V65" s="65">
        <f t="shared" si="8"/>
        <v>0</v>
      </c>
      <c r="W65" s="70">
        <f t="shared" si="12"/>
        <v>0</v>
      </c>
    </row>
    <row r="66" spans="1:23" ht="34" customHeight="1" x14ac:dyDescent="0.35">
      <c r="A66" s="129"/>
      <c r="B66" s="412"/>
      <c r="C66" s="130"/>
      <c r="D66" s="130"/>
      <c r="E66" s="146"/>
      <c r="F66" s="147"/>
      <c r="G66" s="131"/>
      <c r="H66" s="131"/>
      <c r="I66" s="131"/>
      <c r="J66" s="132"/>
      <c r="L66" s="69" t="e">
        <f>VLOOKUP(E66,[1]リスト!$A$2:$B$3,2,FALSE)</f>
        <v>#N/A</v>
      </c>
      <c r="M66" s="65">
        <f t="shared" si="9"/>
        <v>5</v>
      </c>
      <c r="N66" s="65">
        <f t="shared" si="2"/>
        <v>5</v>
      </c>
      <c r="O66" s="65">
        <f t="shared" si="10"/>
        <v>0</v>
      </c>
      <c r="P66" s="65">
        <f t="shared" si="11"/>
        <v>0</v>
      </c>
      <c r="Q66" s="65">
        <f t="shared" si="4"/>
        <v>0</v>
      </c>
      <c r="R66" s="65" t="str">
        <f t="shared" si="0"/>
        <v/>
      </c>
      <c r="S66" s="65" t="str">
        <f>IF(E66=[1]リスト!$A$2,'参考様式（補助額計算書（実績））'!B66,"")</f>
        <v/>
      </c>
      <c r="T66" s="65" t="str">
        <f>IF(E66=[1]リスト!$A$3,'参考様式（補助額計算書（実績））'!B66,"")</f>
        <v/>
      </c>
      <c r="U66" s="65" t="str">
        <f t="shared" si="13"/>
        <v/>
      </c>
      <c r="V66" s="65">
        <f t="shared" si="8"/>
        <v>0</v>
      </c>
      <c r="W66" s="70">
        <f t="shared" si="12"/>
        <v>0</v>
      </c>
    </row>
    <row r="67" spans="1:23" ht="34" customHeight="1" x14ac:dyDescent="0.35">
      <c r="A67" s="129"/>
      <c r="B67" s="412"/>
      <c r="C67" s="130"/>
      <c r="D67" s="130"/>
      <c r="E67" s="146"/>
      <c r="F67" s="147"/>
      <c r="G67" s="131"/>
      <c r="H67" s="131"/>
      <c r="I67" s="131"/>
      <c r="J67" s="132"/>
      <c r="L67" s="69" t="e">
        <f>VLOOKUP(E67,[1]リスト!$A$2:$B$3,2,FALSE)</f>
        <v>#N/A</v>
      </c>
      <c r="M67" s="65">
        <f t="shared" si="9"/>
        <v>5</v>
      </c>
      <c r="N67" s="65">
        <f t="shared" si="2"/>
        <v>5</v>
      </c>
      <c r="O67" s="65">
        <f t="shared" si="10"/>
        <v>0</v>
      </c>
      <c r="P67" s="65">
        <f t="shared" si="11"/>
        <v>0</v>
      </c>
      <c r="Q67" s="65">
        <f t="shared" si="4"/>
        <v>0</v>
      </c>
      <c r="R67" s="65" t="str">
        <f t="shared" si="0"/>
        <v/>
      </c>
      <c r="S67" s="65" t="str">
        <f>IF(E67=[1]リスト!$A$2,'参考様式（補助額計算書（実績））'!B67,"")</f>
        <v/>
      </c>
      <c r="T67" s="65" t="str">
        <f>IF(E67=[1]リスト!$A$3,'参考様式（補助額計算書（実績））'!B67,"")</f>
        <v/>
      </c>
      <c r="U67" s="65" t="str">
        <f t="shared" si="13"/>
        <v/>
      </c>
      <c r="V67" s="65">
        <f t="shared" si="8"/>
        <v>0</v>
      </c>
      <c r="W67" s="70">
        <f t="shared" si="12"/>
        <v>0</v>
      </c>
    </row>
    <row r="68" spans="1:23" ht="34" customHeight="1" x14ac:dyDescent="0.35">
      <c r="A68" s="129"/>
      <c r="B68" s="412"/>
      <c r="C68" s="130"/>
      <c r="D68" s="130"/>
      <c r="E68" s="146"/>
      <c r="F68" s="147"/>
      <c r="G68" s="131"/>
      <c r="H68" s="131"/>
      <c r="I68" s="131"/>
      <c r="J68" s="132"/>
      <c r="L68" s="69" t="e">
        <f>VLOOKUP(E68,[1]リスト!$A$2:$B$3,2,FALSE)</f>
        <v>#N/A</v>
      </c>
      <c r="M68" s="65">
        <f t="shared" si="9"/>
        <v>5</v>
      </c>
      <c r="N68" s="65">
        <f t="shared" si="2"/>
        <v>5</v>
      </c>
      <c r="O68" s="65">
        <f t="shared" si="10"/>
        <v>0</v>
      </c>
      <c r="P68" s="65">
        <f t="shared" si="11"/>
        <v>0</v>
      </c>
      <c r="Q68" s="65">
        <f t="shared" si="4"/>
        <v>0</v>
      </c>
      <c r="R68" s="65" t="str">
        <f t="shared" si="0"/>
        <v/>
      </c>
      <c r="S68" s="65" t="str">
        <f>IF(E68=[1]リスト!$A$2,'参考様式（補助額計算書（実績））'!B68,"")</f>
        <v/>
      </c>
      <c r="T68" s="65" t="str">
        <f>IF(E68=[1]リスト!$A$3,'参考様式（補助額計算書（実績））'!B68,"")</f>
        <v/>
      </c>
      <c r="U68" s="65" t="str">
        <f t="shared" si="13"/>
        <v/>
      </c>
      <c r="V68" s="65">
        <f t="shared" si="8"/>
        <v>0</v>
      </c>
      <c r="W68" s="70">
        <f t="shared" si="12"/>
        <v>0</v>
      </c>
    </row>
    <row r="69" spans="1:23" ht="34" customHeight="1" x14ac:dyDescent="0.35">
      <c r="A69" s="129"/>
      <c r="B69" s="412"/>
      <c r="C69" s="130"/>
      <c r="D69" s="130"/>
      <c r="E69" s="146"/>
      <c r="F69" s="147"/>
      <c r="G69" s="131"/>
      <c r="H69" s="131"/>
      <c r="I69" s="131"/>
      <c r="J69" s="132"/>
      <c r="L69" s="69" t="e">
        <f>VLOOKUP(E69,[1]リスト!$A$2:$B$3,2,FALSE)</f>
        <v>#N/A</v>
      </c>
      <c r="M69" s="65">
        <f t="shared" si="9"/>
        <v>5</v>
      </c>
      <c r="N69" s="65">
        <f t="shared" si="2"/>
        <v>5</v>
      </c>
      <c r="O69" s="65">
        <f t="shared" si="10"/>
        <v>0</v>
      </c>
      <c r="P69" s="65">
        <f t="shared" si="11"/>
        <v>0</v>
      </c>
      <c r="Q69" s="65">
        <f t="shared" si="4"/>
        <v>0</v>
      </c>
      <c r="R69" s="65" t="str">
        <f t="shared" si="0"/>
        <v/>
      </c>
      <c r="S69" s="65" t="str">
        <f>IF(E69=[1]リスト!$A$2,'参考様式（補助額計算書（実績））'!B69,"")</f>
        <v/>
      </c>
      <c r="T69" s="65" t="str">
        <f>IF(E69=[1]リスト!$A$3,'参考様式（補助額計算書（実績））'!B69,"")</f>
        <v/>
      </c>
      <c r="U69" s="65" t="str">
        <f t="shared" si="13"/>
        <v/>
      </c>
      <c r="V69" s="65">
        <f t="shared" si="8"/>
        <v>0</v>
      </c>
      <c r="W69" s="70">
        <f t="shared" si="12"/>
        <v>0</v>
      </c>
    </row>
    <row r="70" spans="1:23" ht="34" customHeight="1" x14ac:dyDescent="0.35">
      <c r="A70" s="129"/>
      <c r="B70" s="412"/>
      <c r="C70" s="130"/>
      <c r="D70" s="130"/>
      <c r="E70" s="146"/>
      <c r="F70" s="147"/>
      <c r="G70" s="131"/>
      <c r="H70" s="131"/>
      <c r="I70" s="131"/>
      <c r="J70" s="132"/>
      <c r="L70" s="69" t="e">
        <f>VLOOKUP(E70,[1]リスト!$A$2:$B$3,2,FALSE)</f>
        <v>#N/A</v>
      </c>
      <c r="M70" s="65">
        <f t="shared" si="9"/>
        <v>5</v>
      </c>
      <c r="N70" s="65">
        <f t="shared" si="2"/>
        <v>5</v>
      </c>
      <c r="O70" s="65">
        <f t="shared" si="10"/>
        <v>0</v>
      </c>
      <c r="P70" s="65">
        <f t="shared" si="11"/>
        <v>0</v>
      </c>
      <c r="Q70" s="65">
        <f t="shared" si="4"/>
        <v>0</v>
      </c>
      <c r="R70" s="65" t="str">
        <f t="shared" si="0"/>
        <v/>
      </c>
      <c r="S70" s="65" t="str">
        <f>IF(E70=[1]リスト!$A$2,'参考様式（補助額計算書（実績））'!B70,"")</f>
        <v/>
      </c>
      <c r="T70" s="65" t="str">
        <f>IF(E70=[1]リスト!$A$3,'参考様式（補助額計算書（実績））'!B70,"")</f>
        <v/>
      </c>
      <c r="U70" s="65" t="str">
        <f t="shared" si="13"/>
        <v/>
      </c>
      <c r="V70" s="65">
        <f t="shared" si="8"/>
        <v>0</v>
      </c>
      <c r="W70" s="70">
        <f t="shared" si="12"/>
        <v>0</v>
      </c>
    </row>
    <row r="71" spans="1:23" ht="34" customHeight="1" x14ac:dyDescent="0.35">
      <c r="A71" s="129"/>
      <c r="B71" s="412"/>
      <c r="C71" s="130"/>
      <c r="D71" s="130"/>
      <c r="E71" s="146"/>
      <c r="F71" s="147"/>
      <c r="G71" s="131"/>
      <c r="H71" s="131"/>
      <c r="I71" s="131"/>
      <c r="J71" s="132"/>
      <c r="L71" s="69" t="e">
        <f>VLOOKUP(E71,[1]リスト!$A$2:$B$3,2,FALSE)</f>
        <v>#N/A</v>
      </c>
      <c r="M71" s="65">
        <f t="shared" si="9"/>
        <v>5</v>
      </c>
      <c r="N71" s="65">
        <f t="shared" si="2"/>
        <v>5</v>
      </c>
      <c r="O71" s="65">
        <f t="shared" si="10"/>
        <v>0</v>
      </c>
      <c r="P71" s="65">
        <f t="shared" si="11"/>
        <v>0</v>
      </c>
      <c r="Q71" s="65">
        <f t="shared" si="4"/>
        <v>0</v>
      </c>
      <c r="R71" s="65" t="str">
        <f t="shared" si="0"/>
        <v/>
      </c>
      <c r="S71" s="65" t="str">
        <f>IF(E71=[1]リスト!$A$2,'参考様式（補助額計算書（実績））'!B71,"")</f>
        <v/>
      </c>
      <c r="T71" s="65" t="str">
        <f>IF(E71=[1]リスト!$A$3,'参考様式（補助額計算書（実績））'!B71,"")</f>
        <v/>
      </c>
      <c r="U71" s="65" t="str">
        <f t="shared" si="13"/>
        <v/>
      </c>
      <c r="V71" s="65">
        <f t="shared" si="8"/>
        <v>0</v>
      </c>
      <c r="W71" s="70">
        <f t="shared" si="12"/>
        <v>0</v>
      </c>
    </row>
    <row r="72" spans="1:23" ht="34" customHeight="1" x14ac:dyDescent="0.35">
      <c r="A72" s="129"/>
      <c r="B72" s="412"/>
      <c r="C72" s="130"/>
      <c r="D72" s="130"/>
      <c r="E72" s="146"/>
      <c r="F72" s="147"/>
      <c r="G72" s="131"/>
      <c r="H72" s="131"/>
      <c r="I72" s="131"/>
      <c r="J72" s="132"/>
      <c r="L72" s="69" t="e">
        <f>VLOOKUP(E72,[1]リスト!$A$2:$B$3,2,FALSE)</f>
        <v>#N/A</v>
      </c>
      <c r="M72" s="65">
        <f t="shared" si="9"/>
        <v>5</v>
      </c>
      <c r="N72" s="65">
        <f t="shared" si="2"/>
        <v>5</v>
      </c>
      <c r="O72" s="65">
        <f t="shared" si="10"/>
        <v>0</v>
      </c>
      <c r="P72" s="65">
        <f t="shared" si="11"/>
        <v>0</v>
      </c>
      <c r="Q72" s="65">
        <f t="shared" si="4"/>
        <v>0</v>
      </c>
      <c r="R72" s="65" t="str">
        <f t="shared" si="0"/>
        <v/>
      </c>
      <c r="S72" s="65" t="str">
        <f>IF(E72=[1]リスト!$A$2,'参考様式（補助額計算書（実績））'!B72,"")</f>
        <v/>
      </c>
      <c r="T72" s="65" t="str">
        <f>IF(E72=[1]リスト!$A$3,'参考様式（補助額計算書（実績））'!B72,"")</f>
        <v/>
      </c>
      <c r="U72" s="65" t="str">
        <f t="shared" si="13"/>
        <v/>
      </c>
      <c r="V72" s="65">
        <f t="shared" si="8"/>
        <v>0</v>
      </c>
      <c r="W72" s="70">
        <f t="shared" si="12"/>
        <v>0</v>
      </c>
    </row>
    <row r="73" spans="1:23" ht="34" customHeight="1" x14ac:dyDescent="0.35">
      <c r="A73" s="129"/>
      <c r="B73" s="412"/>
      <c r="C73" s="130"/>
      <c r="D73" s="130"/>
      <c r="E73" s="146"/>
      <c r="F73" s="147"/>
      <c r="G73" s="131"/>
      <c r="H73" s="131"/>
      <c r="I73" s="131"/>
      <c r="J73" s="132"/>
      <c r="L73" s="69" t="e">
        <f>VLOOKUP(E73,[1]リスト!$A$2:$B$3,2,FALSE)</f>
        <v>#N/A</v>
      </c>
      <c r="M73" s="65">
        <f t="shared" si="9"/>
        <v>5</v>
      </c>
      <c r="N73" s="65">
        <f t="shared" si="2"/>
        <v>5</v>
      </c>
      <c r="O73" s="65">
        <f t="shared" si="10"/>
        <v>0</v>
      </c>
      <c r="P73" s="65">
        <f t="shared" si="11"/>
        <v>0</v>
      </c>
      <c r="Q73" s="65">
        <f t="shared" si="4"/>
        <v>0</v>
      </c>
      <c r="R73" s="65" t="str">
        <f t="shared" si="0"/>
        <v/>
      </c>
      <c r="S73" s="65" t="str">
        <f>IF(E73=[1]リスト!$A$2,'参考様式（補助額計算書（実績））'!B73,"")</f>
        <v/>
      </c>
      <c r="T73" s="65" t="str">
        <f>IF(E73=[1]リスト!$A$3,'参考様式（補助額計算書（実績））'!B73,"")</f>
        <v/>
      </c>
      <c r="U73" s="65" t="str">
        <f t="shared" si="13"/>
        <v/>
      </c>
      <c r="V73" s="65">
        <f t="shared" si="8"/>
        <v>0</v>
      </c>
      <c r="W73" s="70">
        <f t="shared" si="12"/>
        <v>0</v>
      </c>
    </row>
    <row r="74" spans="1:23" ht="34" customHeight="1" x14ac:dyDescent="0.35">
      <c r="A74" s="129"/>
      <c r="B74" s="412"/>
      <c r="C74" s="130"/>
      <c r="D74" s="130"/>
      <c r="E74" s="146"/>
      <c r="F74" s="147"/>
      <c r="G74" s="131"/>
      <c r="H74" s="131"/>
      <c r="I74" s="131"/>
      <c r="J74" s="132"/>
      <c r="L74" s="69" t="e">
        <f>VLOOKUP(E74,[1]リスト!$A$2:$B$3,2,FALSE)</f>
        <v>#N/A</v>
      </c>
      <c r="M74" s="65">
        <f t="shared" si="9"/>
        <v>5</v>
      </c>
      <c r="N74" s="65">
        <f t="shared" si="2"/>
        <v>5</v>
      </c>
      <c r="O74" s="65">
        <f t="shared" si="10"/>
        <v>0</v>
      </c>
      <c r="P74" s="65">
        <f t="shared" si="11"/>
        <v>0</v>
      </c>
      <c r="Q74" s="65">
        <f t="shared" si="4"/>
        <v>0</v>
      </c>
      <c r="R74" s="65" t="str">
        <f t="shared" si="0"/>
        <v/>
      </c>
      <c r="S74" s="65" t="str">
        <f>IF(E74=[1]リスト!$A$2,'参考様式（補助額計算書（実績））'!B74,"")</f>
        <v/>
      </c>
      <c r="T74" s="65" t="str">
        <f>IF(E74=[1]リスト!$A$3,'参考様式（補助額計算書（実績））'!B74,"")</f>
        <v/>
      </c>
      <c r="U74" s="65" t="str">
        <f t="shared" si="13"/>
        <v/>
      </c>
      <c r="V74" s="65">
        <f t="shared" si="8"/>
        <v>0</v>
      </c>
      <c r="W74" s="70">
        <f t="shared" si="12"/>
        <v>0</v>
      </c>
    </row>
    <row r="75" spans="1:23" ht="34" customHeight="1" x14ac:dyDescent="0.35">
      <c r="A75" s="129"/>
      <c r="B75" s="412"/>
      <c r="C75" s="130"/>
      <c r="D75" s="130"/>
      <c r="E75" s="146"/>
      <c r="F75" s="147"/>
      <c r="G75" s="131"/>
      <c r="H75" s="131"/>
      <c r="I75" s="131"/>
      <c r="J75" s="132"/>
      <c r="L75" s="69" t="e">
        <f>VLOOKUP(E75,[1]リスト!$A$2:$B$3,2,FALSE)</f>
        <v>#N/A</v>
      </c>
      <c r="M75" s="65">
        <f t="shared" si="9"/>
        <v>5</v>
      </c>
      <c r="N75" s="65">
        <f t="shared" si="2"/>
        <v>5</v>
      </c>
      <c r="O75" s="65">
        <f t="shared" si="10"/>
        <v>0</v>
      </c>
      <c r="P75" s="65">
        <f t="shared" si="11"/>
        <v>0</v>
      </c>
      <c r="Q75" s="65">
        <f t="shared" si="4"/>
        <v>0</v>
      </c>
      <c r="R75" s="65" t="str">
        <f t="shared" si="0"/>
        <v/>
      </c>
      <c r="S75" s="65" t="str">
        <f>IF(E75=[1]リスト!$A$2,'参考様式（補助額計算書（実績））'!B75,"")</f>
        <v/>
      </c>
      <c r="T75" s="65" t="str">
        <f>IF(E75=[1]リスト!$A$3,'参考様式（補助額計算書（実績））'!B75,"")</f>
        <v/>
      </c>
      <c r="U75" s="65" t="str">
        <f t="shared" si="13"/>
        <v/>
      </c>
      <c r="V75" s="65">
        <f t="shared" si="8"/>
        <v>0</v>
      </c>
      <c r="W75" s="70">
        <f t="shared" si="12"/>
        <v>0</v>
      </c>
    </row>
    <row r="76" spans="1:23" ht="34" customHeight="1" x14ac:dyDescent="0.35">
      <c r="A76" s="129"/>
      <c r="B76" s="412"/>
      <c r="C76" s="130"/>
      <c r="D76" s="130"/>
      <c r="E76" s="146"/>
      <c r="F76" s="147"/>
      <c r="G76" s="131"/>
      <c r="H76" s="131"/>
      <c r="I76" s="131"/>
      <c r="J76" s="132"/>
      <c r="L76" s="69" t="e">
        <f>VLOOKUP(E76,[1]リスト!$A$2:$B$3,2,FALSE)</f>
        <v>#N/A</v>
      </c>
      <c r="M76" s="65">
        <f t="shared" si="9"/>
        <v>5</v>
      </c>
      <c r="N76" s="65">
        <f t="shared" si="2"/>
        <v>5</v>
      </c>
      <c r="O76" s="65">
        <f t="shared" si="10"/>
        <v>0</v>
      </c>
      <c r="P76" s="65">
        <f t="shared" si="11"/>
        <v>0</v>
      </c>
      <c r="Q76" s="65">
        <f t="shared" si="4"/>
        <v>0</v>
      </c>
      <c r="R76" s="65" t="str">
        <f t="shared" si="0"/>
        <v/>
      </c>
      <c r="S76" s="65" t="str">
        <f>IF(E76=[1]リスト!$A$2,'参考様式（補助額計算書（実績））'!B76,"")</f>
        <v/>
      </c>
      <c r="T76" s="65" t="str">
        <f>IF(E76=[1]リスト!$A$3,'参考様式（補助額計算書（実績））'!B76,"")</f>
        <v/>
      </c>
      <c r="U76" s="65" t="str">
        <f t="shared" si="13"/>
        <v/>
      </c>
      <c r="V76" s="65">
        <f t="shared" si="8"/>
        <v>0</v>
      </c>
      <c r="W76" s="70">
        <f t="shared" si="12"/>
        <v>0</v>
      </c>
    </row>
    <row r="77" spans="1:23" ht="34" customHeight="1" x14ac:dyDescent="0.35">
      <c r="A77" s="129"/>
      <c r="B77" s="412"/>
      <c r="C77" s="130"/>
      <c r="D77" s="130"/>
      <c r="E77" s="146"/>
      <c r="F77" s="147"/>
      <c r="G77" s="131"/>
      <c r="H77" s="131"/>
      <c r="I77" s="131"/>
      <c r="J77" s="132"/>
      <c r="L77" s="69" t="e">
        <f>VLOOKUP(E77,[1]リスト!$A$2:$B$3,2,FALSE)</f>
        <v>#N/A</v>
      </c>
      <c r="M77" s="65">
        <f t="shared" si="9"/>
        <v>5</v>
      </c>
      <c r="N77" s="65">
        <f t="shared" si="2"/>
        <v>5</v>
      </c>
      <c r="O77" s="65">
        <f t="shared" si="10"/>
        <v>0</v>
      </c>
      <c r="P77" s="65">
        <f t="shared" si="11"/>
        <v>0</v>
      </c>
      <c r="Q77" s="65">
        <f t="shared" si="4"/>
        <v>0</v>
      </c>
      <c r="R77" s="65" t="str">
        <f t="shared" si="0"/>
        <v/>
      </c>
      <c r="S77" s="65" t="str">
        <f>IF(E77=[1]リスト!$A$2,'参考様式（補助額計算書（実績））'!B77,"")</f>
        <v/>
      </c>
      <c r="T77" s="65" t="str">
        <f>IF(E77=[1]リスト!$A$3,'参考様式（補助額計算書（実績））'!B77,"")</f>
        <v/>
      </c>
      <c r="U77" s="65" t="str">
        <f t="shared" si="13"/>
        <v/>
      </c>
      <c r="V77" s="65">
        <f t="shared" si="8"/>
        <v>0</v>
      </c>
      <c r="W77" s="70">
        <f t="shared" si="12"/>
        <v>0</v>
      </c>
    </row>
    <row r="78" spans="1:23" ht="34" customHeight="1" x14ac:dyDescent="0.35">
      <c r="A78" s="129"/>
      <c r="B78" s="412"/>
      <c r="C78" s="130"/>
      <c r="D78" s="130"/>
      <c r="E78" s="146"/>
      <c r="F78" s="147"/>
      <c r="G78" s="131"/>
      <c r="H78" s="131"/>
      <c r="I78" s="131"/>
      <c r="J78" s="132"/>
      <c r="L78" s="69" t="e">
        <f>VLOOKUP(E78,[1]リスト!$A$2:$B$3,2,FALSE)</f>
        <v>#N/A</v>
      </c>
      <c r="M78" s="65">
        <f t="shared" si="9"/>
        <v>5</v>
      </c>
      <c r="N78" s="65">
        <f t="shared" si="2"/>
        <v>5</v>
      </c>
      <c r="O78" s="65">
        <f t="shared" si="10"/>
        <v>0</v>
      </c>
      <c r="P78" s="65">
        <f t="shared" si="11"/>
        <v>0</v>
      </c>
      <c r="Q78" s="65">
        <f t="shared" si="4"/>
        <v>0</v>
      </c>
      <c r="R78" s="65" t="str">
        <f t="shared" si="0"/>
        <v/>
      </c>
      <c r="S78" s="65" t="str">
        <f>IF(E78=[1]リスト!$A$2,'参考様式（補助額計算書（実績））'!B78,"")</f>
        <v/>
      </c>
      <c r="T78" s="65" t="str">
        <f>IF(E78=[1]リスト!$A$3,'参考様式（補助額計算書（実績））'!B78,"")</f>
        <v/>
      </c>
      <c r="U78" s="65" t="str">
        <f t="shared" si="13"/>
        <v/>
      </c>
      <c r="V78" s="65">
        <f t="shared" si="8"/>
        <v>0</v>
      </c>
      <c r="W78" s="70">
        <f t="shared" si="12"/>
        <v>0</v>
      </c>
    </row>
    <row r="79" spans="1:23" ht="34" customHeight="1" x14ac:dyDescent="0.35">
      <c r="A79" s="129"/>
      <c r="B79" s="412"/>
      <c r="C79" s="130"/>
      <c r="D79" s="130"/>
      <c r="E79" s="146"/>
      <c r="F79" s="147"/>
      <c r="G79" s="131"/>
      <c r="H79" s="131"/>
      <c r="I79" s="131"/>
      <c r="J79" s="132"/>
      <c r="L79" s="69" t="e">
        <f>VLOOKUP(E79,[1]リスト!$A$2:$B$3,2,FALSE)</f>
        <v>#N/A</v>
      </c>
      <c r="M79" s="65">
        <f t="shared" si="9"/>
        <v>5</v>
      </c>
      <c r="N79" s="65">
        <f t="shared" si="2"/>
        <v>5</v>
      </c>
      <c r="O79" s="65">
        <f t="shared" si="10"/>
        <v>0</v>
      </c>
      <c r="P79" s="65">
        <f t="shared" si="11"/>
        <v>0</v>
      </c>
      <c r="Q79" s="65">
        <f t="shared" si="4"/>
        <v>0</v>
      </c>
      <c r="R79" s="65" t="str">
        <f t="shared" si="0"/>
        <v/>
      </c>
      <c r="S79" s="65" t="str">
        <f>IF(E79=[1]リスト!$A$2,'参考様式（補助額計算書（実績））'!B79,"")</f>
        <v/>
      </c>
      <c r="T79" s="65" t="str">
        <f>IF(E79=[1]リスト!$A$3,'参考様式（補助額計算書（実績））'!B79,"")</f>
        <v/>
      </c>
      <c r="U79" s="65" t="str">
        <f t="shared" si="13"/>
        <v/>
      </c>
      <c r="V79" s="65">
        <f t="shared" si="8"/>
        <v>0</v>
      </c>
      <c r="W79" s="70">
        <f t="shared" si="12"/>
        <v>0</v>
      </c>
    </row>
    <row r="80" spans="1:23" ht="34" customHeight="1" x14ac:dyDescent="0.35">
      <c r="A80" s="129"/>
      <c r="B80" s="412"/>
      <c r="C80" s="130"/>
      <c r="D80" s="130"/>
      <c r="E80" s="146"/>
      <c r="F80" s="147"/>
      <c r="G80" s="131"/>
      <c r="H80" s="131"/>
      <c r="I80" s="131"/>
      <c r="J80" s="132"/>
      <c r="L80" s="69" t="e">
        <f>VLOOKUP(E80,[1]リスト!$A$2:$B$3,2,FALSE)</f>
        <v>#N/A</v>
      </c>
      <c r="M80" s="65">
        <f t="shared" si="9"/>
        <v>5</v>
      </c>
      <c r="N80" s="65">
        <f t="shared" si="2"/>
        <v>5</v>
      </c>
      <c r="O80" s="65">
        <f t="shared" si="10"/>
        <v>0</v>
      </c>
      <c r="P80" s="65">
        <f t="shared" si="11"/>
        <v>0</v>
      </c>
      <c r="Q80" s="65">
        <f t="shared" si="4"/>
        <v>0</v>
      </c>
      <c r="R80" s="65" t="str">
        <f t="shared" si="0"/>
        <v/>
      </c>
      <c r="S80" s="65" t="str">
        <f>IF(E80=[1]リスト!$A$2,'参考様式（補助額計算書（実績））'!B80,"")</f>
        <v/>
      </c>
      <c r="T80" s="65" t="str">
        <f>IF(E80=[1]リスト!$A$3,'参考様式（補助額計算書（実績））'!B80,"")</f>
        <v/>
      </c>
      <c r="U80" s="65" t="str">
        <f t="shared" si="13"/>
        <v/>
      </c>
      <c r="V80" s="65">
        <f t="shared" si="8"/>
        <v>0</v>
      </c>
      <c r="W80" s="70">
        <f t="shared" si="12"/>
        <v>0</v>
      </c>
    </row>
    <row r="81" spans="1:23" ht="34" customHeight="1" x14ac:dyDescent="0.35">
      <c r="A81" s="129"/>
      <c r="B81" s="412"/>
      <c r="C81" s="130"/>
      <c r="D81" s="130"/>
      <c r="E81" s="146"/>
      <c r="F81" s="147"/>
      <c r="G81" s="131"/>
      <c r="H81" s="131"/>
      <c r="I81" s="131"/>
      <c r="J81" s="132"/>
      <c r="L81" s="69" t="e">
        <f>VLOOKUP(E81,[1]リスト!$A$2:$B$3,2,FALSE)</f>
        <v>#N/A</v>
      </c>
      <c r="M81" s="65">
        <f t="shared" si="9"/>
        <v>5</v>
      </c>
      <c r="N81" s="65">
        <f t="shared" si="2"/>
        <v>5</v>
      </c>
      <c r="O81" s="65">
        <f t="shared" si="10"/>
        <v>0</v>
      </c>
      <c r="P81" s="65">
        <f t="shared" si="11"/>
        <v>0</v>
      </c>
      <c r="Q81" s="65">
        <f t="shared" si="4"/>
        <v>0</v>
      </c>
      <c r="R81" s="65" t="str">
        <f t="shared" si="0"/>
        <v/>
      </c>
      <c r="S81" s="65" t="str">
        <f>IF(E81=[1]リスト!$A$2,'参考様式（補助額計算書（実績））'!B81,"")</f>
        <v/>
      </c>
      <c r="T81" s="65" t="str">
        <f>IF(E81=[1]リスト!$A$3,'参考様式（補助額計算書（実績））'!B81,"")</f>
        <v/>
      </c>
      <c r="U81" s="65" t="str">
        <f t="shared" si="13"/>
        <v/>
      </c>
      <c r="V81" s="65">
        <f t="shared" si="8"/>
        <v>0</v>
      </c>
      <c r="W81" s="70">
        <f t="shared" si="12"/>
        <v>0</v>
      </c>
    </row>
    <row r="82" spans="1:23" ht="34" customHeight="1" x14ac:dyDescent="0.35">
      <c r="A82" s="129"/>
      <c r="B82" s="412"/>
      <c r="C82" s="130"/>
      <c r="D82" s="130"/>
      <c r="E82" s="146"/>
      <c r="F82" s="147"/>
      <c r="G82" s="131"/>
      <c r="H82" s="131"/>
      <c r="I82" s="131"/>
      <c r="J82" s="132"/>
      <c r="L82" s="69" t="e">
        <f>VLOOKUP(E82,[1]リスト!$A$2:$B$3,2,FALSE)</f>
        <v>#N/A</v>
      </c>
      <c r="M82" s="65">
        <f t="shared" si="9"/>
        <v>5</v>
      </c>
      <c r="N82" s="65">
        <f t="shared" si="2"/>
        <v>5</v>
      </c>
      <c r="O82" s="65">
        <f t="shared" si="10"/>
        <v>0</v>
      </c>
      <c r="P82" s="65">
        <f t="shared" si="11"/>
        <v>0</v>
      </c>
      <c r="Q82" s="65">
        <f t="shared" si="4"/>
        <v>0</v>
      </c>
      <c r="R82" s="65" t="str">
        <f t="shared" si="0"/>
        <v/>
      </c>
      <c r="S82" s="65" t="str">
        <f>IF(E82=[1]リスト!$A$2,'参考様式（補助額計算書（実績））'!B82,"")</f>
        <v/>
      </c>
      <c r="T82" s="65" t="str">
        <f>IF(E82=[1]リスト!$A$3,'参考様式（補助額計算書（実績））'!B82,"")</f>
        <v/>
      </c>
      <c r="U82" s="65" t="str">
        <f t="shared" si="13"/>
        <v/>
      </c>
      <c r="V82" s="65">
        <f t="shared" si="8"/>
        <v>0</v>
      </c>
      <c r="W82" s="70">
        <f t="shared" si="12"/>
        <v>0</v>
      </c>
    </row>
    <row r="83" spans="1:23" ht="34" customHeight="1" x14ac:dyDescent="0.35">
      <c r="A83" s="129"/>
      <c r="B83" s="412"/>
      <c r="C83" s="130"/>
      <c r="D83" s="130"/>
      <c r="E83" s="146"/>
      <c r="F83" s="147"/>
      <c r="G83" s="131"/>
      <c r="H83" s="131"/>
      <c r="I83" s="131"/>
      <c r="J83" s="132"/>
      <c r="L83" s="69" t="e">
        <f>VLOOKUP(E83,[1]リスト!$A$2:$B$3,2,FALSE)</f>
        <v>#N/A</v>
      </c>
      <c r="M83" s="65">
        <f t="shared" si="9"/>
        <v>5</v>
      </c>
      <c r="N83" s="65">
        <f t="shared" si="2"/>
        <v>5</v>
      </c>
      <c r="O83" s="65">
        <f t="shared" si="10"/>
        <v>0</v>
      </c>
      <c r="P83" s="65">
        <f t="shared" si="11"/>
        <v>0</v>
      </c>
      <c r="Q83" s="65">
        <f t="shared" si="4"/>
        <v>0</v>
      </c>
      <c r="R83" s="65" t="str">
        <f t="shared" si="0"/>
        <v/>
      </c>
      <c r="S83" s="65" t="str">
        <f>IF(E83=[1]リスト!$A$2,'参考様式（補助額計算書（実績））'!B83,"")</f>
        <v/>
      </c>
      <c r="T83" s="65" t="str">
        <f>IF(E83=[1]リスト!$A$3,'参考様式（補助額計算書（実績））'!B83,"")</f>
        <v/>
      </c>
      <c r="U83" s="65" t="str">
        <f t="shared" si="13"/>
        <v/>
      </c>
      <c r="V83" s="65">
        <f t="shared" si="8"/>
        <v>0</v>
      </c>
      <c r="W83" s="70">
        <f t="shared" si="12"/>
        <v>0</v>
      </c>
    </row>
    <row r="84" spans="1:23" ht="34" customHeight="1" x14ac:dyDescent="0.35">
      <c r="A84" s="129"/>
      <c r="B84" s="412"/>
      <c r="C84" s="130"/>
      <c r="D84" s="130"/>
      <c r="E84" s="146"/>
      <c r="F84" s="147"/>
      <c r="G84" s="131"/>
      <c r="H84" s="131"/>
      <c r="I84" s="131"/>
      <c r="J84" s="132"/>
      <c r="L84" s="69" t="e">
        <f>VLOOKUP(E84,[1]リスト!$A$2:$B$3,2,FALSE)</f>
        <v>#N/A</v>
      </c>
      <c r="M84" s="65">
        <f t="shared" si="9"/>
        <v>5</v>
      </c>
      <c r="N84" s="65">
        <f t="shared" si="2"/>
        <v>5</v>
      </c>
      <c r="O84" s="65">
        <f t="shared" si="10"/>
        <v>0</v>
      </c>
      <c r="P84" s="65">
        <f t="shared" si="11"/>
        <v>0</v>
      </c>
      <c r="Q84" s="65">
        <f t="shared" si="4"/>
        <v>0</v>
      </c>
      <c r="R84" s="65" t="str">
        <f t="shared" ref="R84:R146" si="14">IF(G84="○",C84+D84-I84,"")</f>
        <v/>
      </c>
      <c r="S84" s="65" t="str">
        <f>IF(E84=[1]リスト!$A$2,'参考様式（補助額計算書（実績））'!B84,"")</f>
        <v/>
      </c>
      <c r="T84" s="65" t="str">
        <f>IF(E84=[1]リスト!$A$3,'参考様式（補助額計算書（実績））'!B84,"")</f>
        <v/>
      </c>
      <c r="U84" s="65" t="str">
        <f t="shared" si="13"/>
        <v/>
      </c>
      <c r="V84" s="65">
        <f t="shared" si="8"/>
        <v>0</v>
      </c>
      <c r="W84" s="70">
        <f t="shared" si="12"/>
        <v>0</v>
      </c>
    </row>
    <row r="85" spans="1:23" ht="34" customHeight="1" x14ac:dyDescent="0.35">
      <c r="A85" s="129"/>
      <c r="B85" s="412"/>
      <c r="C85" s="130"/>
      <c r="D85" s="130"/>
      <c r="E85" s="146"/>
      <c r="F85" s="147"/>
      <c r="G85" s="131"/>
      <c r="H85" s="131"/>
      <c r="I85" s="131"/>
      <c r="J85" s="132"/>
      <c r="L85" s="69" t="e">
        <f>VLOOKUP(E85,[1]リスト!$A$2:$B$3,2,FALSE)</f>
        <v>#N/A</v>
      </c>
      <c r="M85" s="65">
        <f t="shared" si="9"/>
        <v>5</v>
      </c>
      <c r="N85" s="65">
        <f t="shared" ref="N85:N122" si="15">IF($D$15="有",5,0)</f>
        <v>5</v>
      </c>
      <c r="O85" s="65">
        <f t="shared" si="10"/>
        <v>0</v>
      </c>
      <c r="P85" s="65">
        <f t="shared" si="11"/>
        <v>0</v>
      </c>
      <c r="Q85" s="65">
        <f t="shared" ref="Q85:Q121" si="16">IF($D$15="有",C85+D85-I85,"")</f>
        <v>0</v>
      </c>
      <c r="R85" s="65" t="str">
        <f t="shared" si="14"/>
        <v/>
      </c>
      <c r="S85" s="65" t="str">
        <f>IF(E85=[1]リスト!$A$2,'参考様式（補助額計算書（実績））'!B85,"")</f>
        <v/>
      </c>
      <c r="T85" s="65" t="str">
        <f>IF(E85=[1]リスト!$A$3,'参考様式（補助額計算書（実績））'!B85,"")</f>
        <v/>
      </c>
      <c r="U85" s="65" t="str">
        <f t="shared" si="13"/>
        <v/>
      </c>
      <c r="V85" s="65">
        <f t="shared" si="8"/>
        <v>0</v>
      </c>
      <c r="W85" s="70">
        <f t="shared" si="12"/>
        <v>0</v>
      </c>
    </row>
    <row r="86" spans="1:23" ht="34" customHeight="1" x14ac:dyDescent="0.35">
      <c r="A86" s="129"/>
      <c r="B86" s="412"/>
      <c r="C86" s="130"/>
      <c r="D86" s="130"/>
      <c r="E86" s="146"/>
      <c r="F86" s="147"/>
      <c r="G86" s="131"/>
      <c r="H86" s="131"/>
      <c r="I86" s="131"/>
      <c r="J86" s="132"/>
      <c r="L86" s="69" t="e">
        <f>VLOOKUP(E86,[1]リスト!$A$2:$B$3,2,FALSE)</f>
        <v>#N/A</v>
      </c>
      <c r="M86" s="65">
        <f t="shared" si="9"/>
        <v>5</v>
      </c>
      <c r="N86" s="65">
        <f t="shared" si="15"/>
        <v>5</v>
      </c>
      <c r="O86" s="65">
        <f t="shared" si="10"/>
        <v>0</v>
      </c>
      <c r="P86" s="65">
        <f t="shared" si="11"/>
        <v>0</v>
      </c>
      <c r="Q86" s="65">
        <f t="shared" si="16"/>
        <v>0</v>
      </c>
      <c r="R86" s="65" t="str">
        <f t="shared" si="14"/>
        <v/>
      </c>
      <c r="S86" s="65" t="str">
        <f>IF(E86=[1]リスト!$A$2,'参考様式（補助額計算書（実績））'!B86,"")</f>
        <v/>
      </c>
      <c r="T86" s="65" t="str">
        <f>IF(E86=[1]リスト!$A$3,'参考様式（補助額計算書（実績））'!B86,"")</f>
        <v/>
      </c>
      <c r="U86" s="65" t="str">
        <f t="shared" si="13"/>
        <v/>
      </c>
      <c r="V86" s="65">
        <f t="shared" ref="V86:V121" si="17">IF($D$15="有",B86,"")</f>
        <v>0</v>
      </c>
      <c r="W86" s="70">
        <f t="shared" si="12"/>
        <v>0</v>
      </c>
    </row>
    <row r="87" spans="1:23" ht="34" customHeight="1" x14ac:dyDescent="0.35">
      <c r="A87" s="129"/>
      <c r="B87" s="412"/>
      <c r="C87" s="130"/>
      <c r="D87" s="130"/>
      <c r="E87" s="146"/>
      <c r="F87" s="147"/>
      <c r="G87" s="131"/>
      <c r="H87" s="131"/>
      <c r="I87" s="131"/>
      <c r="J87" s="132"/>
      <c r="L87" s="69" t="e">
        <f>VLOOKUP(E87,[1]リスト!$A$2:$B$3,2,FALSE)</f>
        <v>#N/A</v>
      </c>
      <c r="M87" s="65">
        <f t="shared" si="9"/>
        <v>5</v>
      </c>
      <c r="N87" s="65">
        <f t="shared" si="15"/>
        <v>5</v>
      </c>
      <c r="O87" s="65">
        <f t="shared" si="10"/>
        <v>0</v>
      </c>
      <c r="P87" s="65">
        <f t="shared" si="11"/>
        <v>0</v>
      </c>
      <c r="Q87" s="65">
        <f t="shared" si="16"/>
        <v>0</v>
      </c>
      <c r="R87" s="65" t="str">
        <f t="shared" si="14"/>
        <v/>
      </c>
      <c r="S87" s="65" t="str">
        <f>IF(E87=[1]リスト!$A$2,'参考様式（補助額計算書（実績））'!B87,"")</f>
        <v/>
      </c>
      <c r="T87" s="65" t="str">
        <f>IF(E87=[1]リスト!$A$3,'参考様式（補助額計算書（実績））'!B87,"")</f>
        <v/>
      </c>
      <c r="U87" s="65" t="str">
        <f t="shared" si="13"/>
        <v/>
      </c>
      <c r="V87" s="65">
        <f t="shared" si="17"/>
        <v>0</v>
      </c>
      <c r="W87" s="70">
        <f t="shared" si="12"/>
        <v>0</v>
      </c>
    </row>
    <row r="88" spans="1:23" ht="34" customHeight="1" x14ac:dyDescent="0.35">
      <c r="A88" s="129"/>
      <c r="B88" s="412"/>
      <c r="C88" s="130"/>
      <c r="D88" s="130"/>
      <c r="E88" s="146"/>
      <c r="F88" s="147"/>
      <c r="G88" s="131"/>
      <c r="H88" s="131"/>
      <c r="I88" s="131"/>
      <c r="J88" s="132"/>
      <c r="L88" s="69" t="e">
        <f>VLOOKUP(E88,[1]リスト!$A$2:$B$3,2,FALSE)</f>
        <v>#N/A</v>
      </c>
      <c r="M88" s="65">
        <f t="shared" si="9"/>
        <v>5</v>
      </c>
      <c r="N88" s="65">
        <f t="shared" si="15"/>
        <v>5</v>
      </c>
      <c r="O88" s="65">
        <f t="shared" si="10"/>
        <v>0</v>
      </c>
      <c r="P88" s="65">
        <f t="shared" si="11"/>
        <v>0</v>
      </c>
      <c r="Q88" s="65">
        <f t="shared" si="16"/>
        <v>0</v>
      </c>
      <c r="R88" s="65" t="str">
        <f t="shared" si="14"/>
        <v/>
      </c>
      <c r="S88" s="65" t="str">
        <f>IF(E88=[1]リスト!$A$2,'参考様式（補助額計算書（実績））'!B88,"")</f>
        <v/>
      </c>
      <c r="T88" s="65" t="str">
        <f>IF(E88=[1]リスト!$A$3,'参考様式（補助額計算書（実績））'!B88,"")</f>
        <v/>
      </c>
      <c r="U88" s="65" t="str">
        <f t="shared" si="13"/>
        <v/>
      </c>
      <c r="V88" s="65">
        <f t="shared" si="17"/>
        <v>0</v>
      </c>
      <c r="W88" s="70">
        <f t="shared" si="12"/>
        <v>0</v>
      </c>
    </row>
    <row r="89" spans="1:23" ht="34" customHeight="1" x14ac:dyDescent="0.35">
      <c r="A89" s="129"/>
      <c r="B89" s="412"/>
      <c r="C89" s="130"/>
      <c r="D89" s="130"/>
      <c r="E89" s="146"/>
      <c r="F89" s="147"/>
      <c r="G89" s="131"/>
      <c r="H89" s="131"/>
      <c r="I89" s="131"/>
      <c r="J89" s="132"/>
      <c r="L89" s="69" t="e">
        <f>VLOOKUP(E89,[1]リスト!$A$2:$B$3,2,FALSE)</f>
        <v>#N/A</v>
      </c>
      <c r="M89" s="65">
        <f t="shared" si="9"/>
        <v>5</v>
      </c>
      <c r="N89" s="65">
        <f t="shared" si="15"/>
        <v>5</v>
      </c>
      <c r="O89" s="65">
        <f t="shared" si="10"/>
        <v>0</v>
      </c>
      <c r="P89" s="65">
        <f t="shared" si="11"/>
        <v>0</v>
      </c>
      <c r="Q89" s="65">
        <f t="shared" si="16"/>
        <v>0</v>
      </c>
      <c r="R89" s="65" t="str">
        <f t="shared" si="14"/>
        <v/>
      </c>
      <c r="S89" s="65" t="str">
        <f>IF(E89=[1]リスト!$A$2,'参考様式（補助額計算書（実績））'!B89,"")</f>
        <v/>
      </c>
      <c r="T89" s="65" t="str">
        <f>IF(E89=[1]リスト!$A$3,'参考様式（補助額計算書（実績））'!B89,"")</f>
        <v/>
      </c>
      <c r="U89" s="65" t="str">
        <f t="shared" si="13"/>
        <v/>
      </c>
      <c r="V89" s="65">
        <f t="shared" si="17"/>
        <v>0</v>
      </c>
      <c r="W89" s="70">
        <f t="shared" si="12"/>
        <v>0</v>
      </c>
    </row>
    <row r="90" spans="1:23" ht="34" customHeight="1" x14ac:dyDescent="0.35">
      <c r="A90" s="129"/>
      <c r="B90" s="412"/>
      <c r="C90" s="130"/>
      <c r="D90" s="130"/>
      <c r="E90" s="146"/>
      <c r="F90" s="147"/>
      <c r="G90" s="131"/>
      <c r="H90" s="131"/>
      <c r="I90" s="131"/>
      <c r="J90" s="132"/>
      <c r="L90" s="69" t="e">
        <f>VLOOKUP(E90,[1]リスト!$A$2:$B$3,2,FALSE)</f>
        <v>#N/A</v>
      </c>
      <c r="M90" s="65">
        <f t="shared" si="9"/>
        <v>5</v>
      </c>
      <c r="N90" s="65">
        <f t="shared" si="15"/>
        <v>5</v>
      </c>
      <c r="O90" s="65">
        <f t="shared" si="10"/>
        <v>0</v>
      </c>
      <c r="P90" s="65">
        <f t="shared" si="11"/>
        <v>0</v>
      </c>
      <c r="Q90" s="65">
        <f t="shared" si="16"/>
        <v>0</v>
      </c>
      <c r="R90" s="65" t="str">
        <f t="shared" si="14"/>
        <v/>
      </c>
      <c r="S90" s="65" t="str">
        <f>IF(E90=[1]リスト!$A$2,'参考様式（補助額計算書（実績））'!B90,"")</f>
        <v/>
      </c>
      <c r="T90" s="65" t="str">
        <f>IF(E90=[1]リスト!$A$3,'参考様式（補助額計算書（実績））'!B90,"")</f>
        <v/>
      </c>
      <c r="U90" s="65" t="str">
        <f t="shared" si="13"/>
        <v/>
      </c>
      <c r="V90" s="65">
        <f t="shared" si="17"/>
        <v>0</v>
      </c>
      <c r="W90" s="70">
        <f t="shared" si="12"/>
        <v>0</v>
      </c>
    </row>
    <row r="91" spans="1:23" ht="34" customHeight="1" x14ac:dyDescent="0.35">
      <c r="A91" s="129"/>
      <c r="B91" s="412"/>
      <c r="C91" s="130"/>
      <c r="D91" s="130"/>
      <c r="E91" s="146"/>
      <c r="F91" s="147"/>
      <c r="G91" s="131"/>
      <c r="H91" s="131"/>
      <c r="I91" s="131"/>
      <c r="J91" s="132"/>
      <c r="L91" s="69" t="e">
        <f>VLOOKUP(E91,[1]リスト!$A$2:$B$3,2,FALSE)</f>
        <v>#N/A</v>
      </c>
      <c r="M91" s="65">
        <f t="shared" si="9"/>
        <v>5</v>
      </c>
      <c r="N91" s="65">
        <f t="shared" si="15"/>
        <v>5</v>
      </c>
      <c r="O91" s="65">
        <f t="shared" si="10"/>
        <v>0</v>
      </c>
      <c r="P91" s="65">
        <f t="shared" si="11"/>
        <v>0</v>
      </c>
      <c r="Q91" s="65">
        <f t="shared" si="16"/>
        <v>0</v>
      </c>
      <c r="R91" s="65" t="str">
        <f t="shared" si="14"/>
        <v/>
      </c>
      <c r="S91" s="65" t="str">
        <f>IF(E91=[1]リスト!$A$2,'参考様式（補助額計算書（実績））'!B91,"")</f>
        <v/>
      </c>
      <c r="T91" s="65" t="str">
        <f>IF(E91=[1]リスト!$A$3,'参考様式（補助額計算書（実績））'!B91,"")</f>
        <v/>
      </c>
      <c r="U91" s="65" t="str">
        <f t="shared" si="13"/>
        <v/>
      </c>
      <c r="V91" s="65">
        <f t="shared" si="17"/>
        <v>0</v>
      </c>
      <c r="W91" s="70">
        <f t="shared" si="12"/>
        <v>0</v>
      </c>
    </row>
    <row r="92" spans="1:23" ht="34" customHeight="1" x14ac:dyDescent="0.35">
      <c r="A92" s="129"/>
      <c r="B92" s="412"/>
      <c r="C92" s="130"/>
      <c r="D92" s="130"/>
      <c r="E92" s="146"/>
      <c r="F92" s="147"/>
      <c r="G92" s="131"/>
      <c r="H92" s="131"/>
      <c r="I92" s="131"/>
      <c r="J92" s="132"/>
      <c r="L92" s="69" t="e">
        <f>VLOOKUP(E92,[1]リスト!$A$2:$B$3,2,FALSE)</f>
        <v>#N/A</v>
      </c>
      <c r="M92" s="65">
        <f t="shared" si="9"/>
        <v>5</v>
      </c>
      <c r="N92" s="65">
        <f t="shared" si="15"/>
        <v>5</v>
      </c>
      <c r="O92" s="65">
        <f t="shared" si="10"/>
        <v>0</v>
      </c>
      <c r="P92" s="65">
        <f t="shared" si="11"/>
        <v>0</v>
      </c>
      <c r="Q92" s="65">
        <f t="shared" si="16"/>
        <v>0</v>
      </c>
      <c r="R92" s="65" t="str">
        <f t="shared" si="14"/>
        <v/>
      </c>
      <c r="S92" s="65" t="str">
        <f>IF(E92=[1]リスト!$A$2,'参考様式（補助額計算書（実績））'!B92,"")</f>
        <v/>
      </c>
      <c r="T92" s="65" t="str">
        <f>IF(E92=[1]リスト!$A$3,'参考様式（補助額計算書（実績））'!B92,"")</f>
        <v/>
      </c>
      <c r="U92" s="65" t="str">
        <f t="shared" si="13"/>
        <v/>
      </c>
      <c r="V92" s="65">
        <f t="shared" si="17"/>
        <v>0</v>
      </c>
      <c r="W92" s="70">
        <f t="shared" si="12"/>
        <v>0</v>
      </c>
    </row>
    <row r="93" spans="1:23" ht="34" customHeight="1" x14ac:dyDescent="0.35">
      <c r="A93" s="129"/>
      <c r="B93" s="412"/>
      <c r="C93" s="130"/>
      <c r="D93" s="130"/>
      <c r="E93" s="146"/>
      <c r="F93" s="147"/>
      <c r="G93" s="131"/>
      <c r="H93" s="131"/>
      <c r="I93" s="131"/>
      <c r="J93" s="132"/>
      <c r="L93" s="69" t="e">
        <f>VLOOKUP(E93,[1]リスト!$A$2:$B$3,2,FALSE)</f>
        <v>#N/A</v>
      </c>
      <c r="M93" s="65">
        <f t="shared" si="9"/>
        <v>5</v>
      </c>
      <c r="N93" s="65">
        <f t="shared" si="15"/>
        <v>5</v>
      </c>
      <c r="O93" s="65">
        <f t="shared" si="10"/>
        <v>0</v>
      </c>
      <c r="P93" s="65">
        <f t="shared" si="11"/>
        <v>0</v>
      </c>
      <c r="Q93" s="65">
        <f t="shared" si="16"/>
        <v>0</v>
      </c>
      <c r="R93" s="65" t="str">
        <f t="shared" si="14"/>
        <v/>
      </c>
      <c r="S93" s="65" t="str">
        <f>IF(E93=[1]リスト!$A$2,'参考様式（補助額計算書（実績））'!B93,"")</f>
        <v/>
      </c>
      <c r="T93" s="65" t="str">
        <f>IF(E93=[1]リスト!$A$3,'参考様式（補助額計算書（実績））'!B93,"")</f>
        <v/>
      </c>
      <c r="U93" s="65" t="str">
        <f t="shared" si="13"/>
        <v/>
      </c>
      <c r="V93" s="65">
        <f t="shared" si="17"/>
        <v>0</v>
      </c>
      <c r="W93" s="70">
        <f t="shared" si="12"/>
        <v>0</v>
      </c>
    </row>
    <row r="94" spans="1:23" ht="34" customHeight="1" x14ac:dyDescent="0.35">
      <c r="A94" s="129"/>
      <c r="B94" s="412"/>
      <c r="C94" s="130"/>
      <c r="D94" s="130"/>
      <c r="E94" s="146"/>
      <c r="F94" s="147"/>
      <c r="G94" s="131"/>
      <c r="H94" s="131"/>
      <c r="I94" s="131"/>
      <c r="J94" s="132"/>
      <c r="L94" s="69" t="e">
        <f>VLOOKUP(E94,[1]リスト!$A$2:$B$3,2,FALSE)</f>
        <v>#N/A</v>
      </c>
      <c r="M94" s="65">
        <f t="shared" si="9"/>
        <v>5</v>
      </c>
      <c r="N94" s="65">
        <f t="shared" si="15"/>
        <v>5</v>
      </c>
      <c r="O94" s="65">
        <f t="shared" si="10"/>
        <v>0</v>
      </c>
      <c r="P94" s="65">
        <f t="shared" si="11"/>
        <v>0</v>
      </c>
      <c r="Q94" s="65">
        <f t="shared" si="16"/>
        <v>0</v>
      </c>
      <c r="R94" s="65" t="str">
        <f t="shared" si="14"/>
        <v/>
      </c>
      <c r="S94" s="65" t="str">
        <f>IF(E94=[1]リスト!$A$2,'参考様式（補助額計算書（実績））'!B94,"")</f>
        <v/>
      </c>
      <c r="T94" s="65" t="str">
        <f>IF(E94=[1]リスト!$A$3,'参考様式（補助額計算書（実績））'!B94,"")</f>
        <v/>
      </c>
      <c r="U94" s="65" t="str">
        <f t="shared" si="13"/>
        <v/>
      </c>
      <c r="V94" s="65">
        <f t="shared" si="17"/>
        <v>0</v>
      </c>
      <c r="W94" s="70">
        <f t="shared" si="12"/>
        <v>0</v>
      </c>
    </row>
    <row r="95" spans="1:23" ht="34" customHeight="1" x14ac:dyDescent="0.35">
      <c r="A95" s="129"/>
      <c r="B95" s="412"/>
      <c r="C95" s="130"/>
      <c r="D95" s="130"/>
      <c r="E95" s="146"/>
      <c r="F95" s="147"/>
      <c r="G95" s="131"/>
      <c r="H95" s="131"/>
      <c r="I95" s="131"/>
      <c r="J95" s="132"/>
      <c r="L95" s="69" t="e">
        <f>VLOOKUP(E95,[1]リスト!$A$2:$B$3,2,FALSE)</f>
        <v>#N/A</v>
      </c>
      <c r="M95" s="65">
        <f t="shared" si="9"/>
        <v>5</v>
      </c>
      <c r="N95" s="65">
        <f t="shared" si="15"/>
        <v>5</v>
      </c>
      <c r="O95" s="65">
        <f t="shared" si="10"/>
        <v>0</v>
      </c>
      <c r="P95" s="65">
        <f t="shared" si="11"/>
        <v>0</v>
      </c>
      <c r="Q95" s="65">
        <f t="shared" si="16"/>
        <v>0</v>
      </c>
      <c r="R95" s="65" t="str">
        <f t="shared" si="14"/>
        <v/>
      </c>
      <c r="S95" s="65" t="str">
        <f>IF(E95=[1]リスト!$A$2,'参考様式（補助額計算書（実績））'!B95,"")</f>
        <v/>
      </c>
      <c r="T95" s="65" t="str">
        <f>IF(E95=[1]リスト!$A$3,'参考様式（補助額計算書（実績））'!B95,"")</f>
        <v/>
      </c>
      <c r="U95" s="65" t="str">
        <f t="shared" si="13"/>
        <v/>
      </c>
      <c r="V95" s="65">
        <f t="shared" si="17"/>
        <v>0</v>
      </c>
      <c r="W95" s="70">
        <f t="shared" si="12"/>
        <v>0</v>
      </c>
    </row>
    <row r="96" spans="1:23" ht="34" customHeight="1" x14ac:dyDescent="0.35">
      <c r="A96" s="129"/>
      <c r="B96" s="412"/>
      <c r="C96" s="130"/>
      <c r="D96" s="130"/>
      <c r="E96" s="146"/>
      <c r="F96" s="147"/>
      <c r="G96" s="131"/>
      <c r="H96" s="131"/>
      <c r="I96" s="131"/>
      <c r="J96" s="132"/>
      <c r="L96" s="69" t="e">
        <f>VLOOKUP(E96,[1]リスト!$A$2:$B$3,2,FALSE)</f>
        <v>#N/A</v>
      </c>
      <c r="M96" s="65">
        <f t="shared" si="9"/>
        <v>5</v>
      </c>
      <c r="N96" s="65">
        <f t="shared" si="15"/>
        <v>5</v>
      </c>
      <c r="O96" s="65">
        <f t="shared" si="10"/>
        <v>0</v>
      </c>
      <c r="P96" s="65">
        <f t="shared" si="11"/>
        <v>0</v>
      </c>
      <c r="Q96" s="65">
        <f t="shared" si="16"/>
        <v>0</v>
      </c>
      <c r="R96" s="65" t="str">
        <f t="shared" si="14"/>
        <v/>
      </c>
      <c r="S96" s="65" t="str">
        <f>IF(E96=[1]リスト!$A$2,'参考様式（補助額計算書（実績））'!B96,"")</f>
        <v/>
      </c>
      <c r="T96" s="65" t="str">
        <f>IF(E96=[1]リスト!$A$3,'参考様式（補助額計算書（実績））'!B96,"")</f>
        <v/>
      </c>
      <c r="U96" s="65" t="str">
        <f t="shared" si="13"/>
        <v/>
      </c>
      <c r="V96" s="65">
        <f t="shared" si="17"/>
        <v>0</v>
      </c>
      <c r="W96" s="70">
        <f t="shared" si="12"/>
        <v>0</v>
      </c>
    </row>
    <row r="97" spans="1:23" ht="34" customHeight="1" x14ac:dyDescent="0.35">
      <c r="A97" s="129"/>
      <c r="B97" s="412"/>
      <c r="C97" s="130"/>
      <c r="D97" s="130"/>
      <c r="E97" s="146"/>
      <c r="F97" s="147"/>
      <c r="G97" s="131"/>
      <c r="H97" s="131"/>
      <c r="I97" s="131"/>
      <c r="J97" s="132"/>
      <c r="L97" s="69" t="e">
        <f>VLOOKUP(E97,[1]リスト!$A$2:$B$3,2,FALSE)</f>
        <v>#N/A</v>
      </c>
      <c r="M97" s="65">
        <f t="shared" si="9"/>
        <v>5</v>
      </c>
      <c r="N97" s="65">
        <f t="shared" si="15"/>
        <v>5</v>
      </c>
      <c r="O97" s="65">
        <f t="shared" si="10"/>
        <v>0</v>
      </c>
      <c r="P97" s="65">
        <f>IF($D$14="有",C97+D97-I97,"")</f>
        <v>0</v>
      </c>
      <c r="Q97" s="65">
        <f t="shared" si="16"/>
        <v>0</v>
      </c>
      <c r="R97" s="65" t="str">
        <f t="shared" si="14"/>
        <v/>
      </c>
      <c r="S97" s="65" t="str">
        <f>IF(E97=[1]リスト!$A$2,'参考様式（補助額計算書（実績））'!B97,"")</f>
        <v/>
      </c>
      <c r="T97" s="65" t="str">
        <f>IF(E97=[1]リスト!$A$3,'参考様式（補助額計算書（実績））'!B97,"")</f>
        <v/>
      </c>
      <c r="U97" s="65" t="str">
        <f t="shared" si="13"/>
        <v/>
      </c>
      <c r="V97" s="65">
        <f t="shared" si="17"/>
        <v>0</v>
      </c>
      <c r="W97" s="70">
        <f t="shared" si="12"/>
        <v>0</v>
      </c>
    </row>
    <row r="98" spans="1:23" ht="34" customHeight="1" x14ac:dyDescent="0.35">
      <c r="A98" s="129"/>
      <c r="B98" s="412"/>
      <c r="C98" s="130"/>
      <c r="D98" s="130"/>
      <c r="E98" s="146"/>
      <c r="F98" s="147"/>
      <c r="G98" s="131"/>
      <c r="H98" s="131"/>
      <c r="I98" s="131"/>
      <c r="J98" s="132"/>
      <c r="L98" s="69" t="e">
        <f>VLOOKUP(E98,[1]リスト!$A$2:$B$3,2,FALSE)</f>
        <v>#N/A</v>
      </c>
      <c r="M98" s="65">
        <f t="shared" si="9"/>
        <v>5</v>
      </c>
      <c r="N98" s="65">
        <f t="shared" si="15"/>
        <v>5</v>
      </c>
      <c r="O98" s="65">
        <f t="shared" si="10"/>
        <v>0</v>
      </c>
      <c r="P98" s="65">
        <f>IF($D$14="有",C98+D98-I98,"")</f>
        <v>0</v>
      </c>
      <c r="Q98" s="65">
        <f t="shared" si="16"/>
        <v>0</v>
      </c>
      <c r="R98" s="65" t="str">
        <f t="shared" si="14"/>
        <v/>
      </c>
      <c r="S98" s="65" t="str">
        <f>IF(E98=[1]リスト!$A$2,'参考様式（補助額計算書（実績））'!B98,"")</f>
        <v/>
      </c>
      <c r="T98" s="65" t="str">
        <f>IF(E98=[1]リスト!$A$3,'参考様式（補助額計算書（実績））'!B98,"")</f>
        <v/>
      </c>
      <c r="U98" s="65" t="str">
        <f t="shared" si="13"/>
        <v/>
      </c>
      <c r="V98" s="65">
        <f t="shared" si="17"/>
        <v>0</v>
      </c>
      <c r="W98" s="70">
        <f t="shared" si="12"/>
        <v>0</v>
      </c>
    </row>
    <row r="99" spans="1:23" ht="34" customHeight="1" x14ac:dyDescent="0.35">
      <c r="A99" s="129"/>
      <c r="B99" s="412"/>
      <c r="C99" s="130"/>
      <c r="D99" s="130"/>
      <c r="E99" s="146"/>
      <c r="F99" s="147"/>
      <c r="G99" s="131"/>
      <c r="H99" s="131"/>
      <c r="I99" s="131"/>
      <c r="J99" s="132"/>
      <c r="L99" s="69" t="e">
        <f>VLOOKUP(E99,[1]リスト!$A$2:$B$3,2,FALSE)</f>
        <v>#N/A</v>
      </c>
      <c r="M99" s="65">
        <f t="shared" si="9"/>
        <v>5</v>
      </c>
      <c r="N99" s="65">
        <f t="shared" si="15"/>
        <v>5</v>
      </c>
      <c r="O99" s="65">
        <f t="shared" si="10"/>
        <v>0</v>
      </c>
      <c r="P99" s="65">
        <f t="shared" ref="P99:P119" si="18">IF($D$14="有",C99+D99-I99,"")</f>
        <v>0</v>
      </c>
      <c r="Q99" s="65">
        <f t="shared" si="16"/>
        <v>0</v>
      </c>
      <c r="R99" s="65" t="str">
        <f t="shared" si="14"/>
        <v/>
      </c>
      <c r="S99" s="65" t="str">
        <f>IF(E99=[1]リスト!$A$2,'参考様式（補助額計算書（実績））'!B99,"")</f>
        <v/>
      </c>
      <c r="T99" s="65" t="str">
        <f>IF(E99=[1]リスト!$A$3,'参考様式（補助額計算書（実績））'!B99,"")</f>
        <v/>
      </c>
      <c r="U99" s="65" t="str">
        <f t="shared" si="13"/>
        <v/>
      </c>
      <c r="V99" s="65">
        <f t="shared" si="17"/>
        <v>0</v>
      </c>
      <c r="W99" s="70">
        <f t="shared" si="12"/>
        <v>0</v>
      </c>
    </row>
    <row r="100" spans="1:23" ht="34" customHeight="1" x14ac:dyDescent="0.35">
      <c r="A100" s="129"/>
      <c r="B100" s="412"/>
      <c r="C100" s="130"/>
      <c r="D100" s="130"/>
      <c r="E100" s="146"/>
      <c r="F100" s="147"/>
      <c r="G100" s="131"/>
      <c r="H100" s="131"/>
      <c r="I100" s="131"/>
      <c r="J100" s="132"/>
      <c r="L100" s="69" t="e">
        <f>VLOOKUP(E100,[1]リスト!$A$2:$B$3,2,FALSE)</f>
        <v>#N/A</v>
      </c>
      <c r="M100" s="65">
        <f t="shared" si="9"/>
        <v>5</v>
      </c>
      <c r="N100" s="65">
        <f t="shared" si="15"/>
        <v>5</v>
      </c>
      <c r="O100" s="65">
        <f t="shared" si="10"/>
        <v>0</v>
      </c>
      <c r="P100" s="65">
        <f>IF($D$14="有",C100+D100-I100,"")</f>
        <v>0</v>
      </c>
      <c r="Q100" s="65">
        <f t="shared" si="16"/>
        <v>0</v>
      </c>
      <c r="R100" s="65" t="str">
        <f t="shared" si="14"/>
        <v/>
      </c>
      <c r="S100" s="65" t="str">
        <f>IF(E100=[1]リスト!$A$2,'参考様式（補助額計算書（実績））'!B100,"")</f>
        <v/>
      </c>
      <c r="T100" s="65" t="str">
        <f>IF(E100=[1]リスト!$A$3,'参考様式（補助額計算書（実績））'!B100,"")</f>
        <v/>
      </c>
      <c r="U100" s="65" t="str">
        <f t="shared" si="13"/>
        <v/>
      </c>
      <c r="V100" s="65">
        <f t="shared" si="17"/>
        <v>0</v>
      </c>
      <c r="W100" s="70">
        <f t="shared" si="12"/>
        <v>0</v>
      </c>
    </row>
    <row r="101" spans="1:23" ht="34" customHeight="1" x14ac:dyDescent="0.35">
      <c r="A101" s="129"/>
      <c r="B101" s="412"/>
      <c r="C101" s="130"/>
      <c r="D101" s="130"/>
      <c r="E101" s="146"/>
      <c r="F101" s="147"/>
      <c r="G101" s="131"/>
      <c r="H101" s="131"/>
      <c r="I101" s="131"/>
      <c r="J101" s="132"/>
      <c r="L101" s="69" t="e">
        <f>VLOOKUP(E101,[1]リスト!$A$2:$B$3,2,FALSE)</f>
        <v>#N/A</v>
      </c>
      <c r="M101" s="65">
        <f t="shared" si="9"/>
        <v>5</v>
      </c>
      <c r="N101" s="65">
        <f t="shared" si="15"/>
        <v>5</v>
      </c>
      <c r="O101" s="65">
        <f t="shared" si="10"/>
        <v>0</v>
      </c>
      <c r="P101" s="65">
        <f>IF($D$14="有",C101+D101-I101,"")</f>
        <v>0</v>
      </c>
      <c r="Q101" s="65">
        <f t="shared" si="16"/>
        <v>0</v>
      </c>
      <c r="R101" s="65" t="str">
        <f t="shared" si="14"/>
        <v/>
      </c>
      <c r="S101" s="65" t="str">
        <f>IF(E101=[1]リスト!$A$2,'参考様式（補助額計算書（実績））'!B101,"")</f>
        <v/>
      </c>
      <c r="T101" s="65" t="str">
        <f>IF(E101=[1]リスト!$A$3,'参考様式（補助額計算書（実績））'!B101,"")</f>
        <v/>
      </c>
      <c r="U101" s="65" t="str">
        <f t="shared" si="13"/>
        <v/>
      </c>
      <c r="V101" s="65">
        <f t="shared" si="17"/>
        <v>0</v>
      </c>
      <c r="W101" s="70">
        <f t="shared" si="12"/>
        <v>0</v>
      </c>
    </row>
    <row r="102" spans="1:23" ht="34" customHeight="1" x14ac:dyDescent="0.35">
      <c r="A102" s="129"/>
      <c r="B102" s="412"/>
      <c r="C102" s="130"/>
      <c r="D102" s="130"/>
      <c r="E102" s="146"/>
      <c r="F102" s="147"/>
      <c r="G102" s="131"/>
      <c r="H102" s="131"/>
      <c r="I102" s="131"/>
      <c r="J102" s="132"/>
      <c r="L102" s="69" t="e">
        <f>VLOOKUP(E102,[1]リスト!$A$2:$B$3,2,FALSE)</f>
        <v>#N/A</v>
      </c>
      <c r="M102" s="65">
        <f t="shared" si="9"/>
        <v>5</v>
      </c>
      <c r="N102" s="65">
        <f t="shared" si="15"/>
        <v>5</v>
      </c>
      <c r="O102" s="65">
        <f t="shared" si="10"/>
        <v>0</v>
      </c>
      <c r="P102" s="65">
        <f t="shared" si="18"/>
        <v>0</v>
      </c>
      <c r="Q102" s="65">
        <f t="shared" si="16"/>
        <v>0</v>
      </c>
      <c r="R102" s="65" t="str">
        <f t="shared" si="14"/>
        <v/>
      </c>
      <c r="S102" s="65" t="str">
        <f>IF(E102=[1]リスト!$A$2,'参考様式（補助額計算書（実績））'!B102,"")</f>
        <v/>
      </c>
      <c r="T102" s="65" t="str">
        <f>IF(E102=[1]リスト!$A$3,'参考様式（補助額計算書（実績））'!B102,"")</f>
        <v/>
      </c>
      <c r="U102" s="65" t="str">
        <f t="shared" si="13"/>
        <v/>
      </c>
      <c r="V102" s="65">
        <f t="shared" si="17"/>
        <v>0</v>
      </c>
      <c r="W102" s="70">
        <f t="shared" si="12"/>
        <v>0</v>
      </c>
    </row>
    <row r="103" spans="1:23" ht="34" customHeight="1" x14ac:dyDescent="0.35">
      <c r="A103" s="129"/>
      <c r="B103" s="412"/>
      <c r="C103" s="130"/>
      <c r="D103" s="130"/>
      <c r="E103" s="146"/>
      <c r="F103" s="147"/>
      <c r="G103" s="131"/>
      <c r="H103" s="131"/>
      <c r="I103" s="131"/>
      <c r="J103" s="132"/>
      <c r="L103" s="69" t="e">
        <f>VLOOKUP(E103,[1]リスト!$A$2:$B$3,2,FALSE)</f>
        <v>#N/A</v>
      </c>
      <c r="M103" s="65">
        <f t="shared" si="9"/>
        <v>5</v>
      </c>
      <c r="N103" s="65">
        <f t="shared" si="15"/>
        <v>5</v>
      </c>
      <c r="O103" s="65">
        <f t="shared" si="10"/>
        <v>0</v>
      </c>
      <c r="P103" s="65">
        <f>IF($D$14="有",C103+D103-I103,"")</f>
        <v>0</v>
      </c>
      <c r="Q103" s="65">
        <f t="shared" si="16"/>
        <v>0</v>
      </c>
      <c r="R103" s="65" t="str">
        <f t="shared" si="14"/>
        <v/>
      </c>
      <c r="S103" s="65" t="str">
        <f>IF(E103=[1]リスト!$A$2,'参考様式（補助額計算書（実績））'!B103,"")</f>
        <v/>
      </c>
      <c r="T103" s="65" t="str">
        <f>IF(E103=[1]リスト!$A$3,'参考様式（補助額計算書（実績））'!B103,"")</f>
        <v/>
      </c>
      <c r="U103" s="65" t="str">
        <f t="shared" si="13"/>
        <v/>
      </c>
      <c r="V103" s="65">
        <f t="shared" si="17"/>
        <v>0</v>
      </c>
      <c r="W103" s="70">
        <f t="shared" si="12"/>
        <v>0</v>
      </c>
    </row>
    <row r="104" spans="1:23" ht="34" customHeight="1" x14ac:dyDescent="0.35">
      <c r="A104" s="129"/>
      <c r="B104" s="412"/>
      <c r="C104" s="130"/>
      <c r="D104" s="130"/>
      <c r="E104" s="146"/>
      <c r="F104" s="147"/>
      <c r="G104" s="131"/>
      <c r="H104" s="131"/>
      <c r="I104" s="131"/>
      <c r="J104" s="132"/>
      <c r="L104" s="69" t="e">
        <f>VLOOKUP(E104,[1]リスト!$A$2:$B$3,2,FALSE)</f>
        <v>#N/A</v>
      </c>
      <c r="M104" s="65">
        <f t="shared" si="9"/>
        <v>5</v>
      </c>
      <c r="N104" s="65">
        <f t="shared" si="15"/>
        <v>5</v>
      </c>
      <c r="O104" s="65">
        <f t="shared" si="10"/>
        <v>0</v>
      </c>
      <c r="P104" s="65">
        <f>IF($D$14="有",C104+D104-I104,"")</f>
        <v>0</v>
      </c>
      <c r="Q104" s="65">
        <f t="shared" si="16"/>
        <v>0</v>
      </c>
      <c r="R104" s="65" t="str">
        <f t="shared" si="14"/>
        <v/>
      </c>
      <c r="S104" s="65" t="str">
        <f>IF(E104=[1]リスト!$A$2,'参考様式（補助額計算書（実績））'!B104,"")</f>
        <v/>
      </c>
      <c r="T104" s="65" t="str">
        <f>IF(E104=[1]リスト!$A$3,'参考様式（補助額計算書（実績））'!B104,"")</f>
        <v/>
      </c>
      <c r="U104" s="65" t="str">
        <f t="shared" si="13"/>
        <v/>
      </c>
      <c r="V104" s="65">
        <f t="shared" si="17"/>
        <v>0</v>
      </c>
      <c r="W104" s="70">
        <f t="shared" si="12"/>
        <v>0</v>
      </c>
    </row>
    <row r="105" spans="1:23" ht="34" customHeight="1" x14ac:dyDescent="0.35">
      <c r="A105" s="129"/>
      <c r="B105" s="412"/>
      <c r="C105" s="130"/>
      <c r="D105" s="130"/>
      <c r="E105" s="146"/>
      <c r="F105" s="147"/>
      <c r="G105" s="131"/>
      <c r="H105" s="131"/>
      <c r="I105" s="131"/>
      <c r="J105" s="132"/>
      <c r="L105" s="69" t="e">
        <f>VLOOKUP(E105,[1]リスト!$A$2:$B$3,2,FALSE)</f>
        <v>#N/A</v>
      </c>
      <c r="M105" s="65">
        <f t="shared" si="9"/>
        <v>5</v>
      </c>
      <c r="N105" s="65">
        <f t="shared" si="15"/>
        <v>5</v>
      </c>
      <c r="O105" s="65">
        <f t="shared" si="10"/>
        <v>0</v>
      </c>
      <c r="P105" s="65">
        <f>IF($D$14="有",C105+D105-I105,"")</f>
        <v>0</v>
      </c>
      <c r="Q105" s="65">
        <f t="shared" si="16"/>
        <v>0</v>
      </c>
      <c r="R105" s="65" t="str">
        <f t="shared" si="14"/>
        <v/>
      </c>
      <c r="S105" s="65" t="str">
        <f>IF(E105=[1]リスト!$A$2,'参考様式（補助額計算書（実績））'!B105,"")</f>
        <v/>
      </c>
      <c r="T105" s="65" t="str">
        <f>IF(E105=[1]リスト!$A$3,'参考様式（補助額計算書（実績））'!B105,"")</f>
        <v/>
      </c>
      <c r="U105" s="65" t="str">
        <f t="shared" si="13"/>
        <v/>
      </c>
      <c r="V105" s="65">
        <f t="shared" si="17"/>
        <v>0</v>
      </c>
      <c r="W105" s="70">
        <f t="shared" si="12"/>
        <v>0</v>
      </c>
    </row>
    <row r="106" spans="1:23" ht="34" customHeight="1" x14ac:dyDescent="0.35">
      <c r="A106" s="129"/>
      <c r="B106" s="412"/>
      <c r="C106" s="130"/>
      <c r="D106" s="130"/>
      <c r="E106" s="146"/>
      <c r="F106" s="147"/>
      <c r="G106" s="131"/>
      <c r="H106" s="131"/>
      <c r="I106" s="131"/>
      <c r="J106" s="132"/>
      <c r="L106" s="69" t="e">
        <f>VLOOKUP(E106,[1]リスト!$A$2:$B$3,2,FALSE)</f>
        <v>#N/A</v>
      </c>
      <c r="M106" s="65">
        <f t="shared" si="9"/>
        <v>5</v>
      </c>
      <c r="N106" s="65">
        <f t="shared" si="15"/>
        <v>5</v>
      </c>
      <c r="O106" s="65">
        <f t="shared" si="10"/>
        <v>0</v>
      </c>
      <c r="P106" s="65">
        <f t="shared" si="18"/>
        <v>0</v>
      </c>
      <c r="Q106" s="65">
        <f t="shared" si="16"/>
        <v>0</v>
      </c>
      <c r="R106" s="65" t="str">
        <f t="shared" si="14"/>
        <v/>
      </c>
      <c r="S106" s="65" t="str">
        <f>IF(E106=[1]リスト!$A$2,'参考様式（補助額計算書（実績））'!B106,"")</f>
        <v/>
      </c>
      <c r="T106" s="65" t="str">
        <f>IF(E106=[1]リスト!$A$3,'参考様式（補助額計算書（実績））'!B106,"")</f>
        <v/>
      </c>
      <c r="U106" s="65" t="str">
        <f t="shared" si="13"/>
        <v/>
      </c>
      <c r="V106" s="65">
        <f t="shared" si="17"/>
        <v>0</v>
      </c>
      <c r="W106" s="70">
        <f t="shared" si="12"/>
        <v>0</v>
      </c>
    </row>
    <row r="107" spans="1:23" ht="34" customHeight="1" x14ac:dyDescent="0.35">
      <c r="A107" s="129"/>
      <c r="B107" s="412"/>
      <c r="C107" s="130"/>
      <c r="D107" s="130"/>
      <c r="E107" s="146"/>
      <c r="F107" s="147"/>
      <c r="G107" s="131"/>
      <c r="H107" s="131"/>
      <c r="I107" s="131"/>
      <c r="J107" s="132"/>
      <c r="L107" s="69" t="e">
        <f>VLOOKUP(E107,[1]リスト!$A$2:$B$3,2,FALSE)</f>
        <v>#N/A</v>
      </c>
      <c r="M107" s="65">
        <f t="shared" si="9"/>
        <v>5</v>
      </c>
      <c r="N107" s="65">
        <f t="shared" si="15"/>
        <v>5</v>
      </c>
      <c r="O107" s="65">
        <f t="shared" si="10"/>
        <v>0</v>
      </c>
      <c r="P107" s="65">
        <f t="shared" si="18"/>
        <v>0</v>
      </c>
      <c r="Q107" s="65">
        <f t="shared" si="16"/>
        <v>0</v>
      </c>
      <c r="R107" s="65" t="str">
        <f t="shared" si="14"/>
        <v/>
      </c>
      <c r="S107" s="65" t="str">
        <f>IF(E107=[1]リスト!$A$2,'参考様式（補助額計算書（実績））'!B107,"")</f>
        <v/>
      </c>
      <c r="T107" s="65" t="str">
        <f>IF(E107=[1]リスト!$A$3,'参考様式（補助額計算書（実績））'!B107,"")</f>
        <v/>
      </c>
      <c r="U107" s="65" t="str">
        <f t="shared" si="13"/>
        <v/>
      </c>
      <c r="V107" s="65">
        <f t="shared" si="17"/>
        <v>0</v>
      </c>
      <c r="W107" s="70">
        <f t="shared" si="12"/>
        <v>0</v>
      </c>
    </row>
    <row r="108" spans="1:23" ht="34" customHeight="1" x14ac:dyDescent="0.35">
      <c r="A108" s="129"/>
      <c r="B108" s="412"/>
      <c r="C108" s="130"/>
      <c r="D108" s="130"/>
      <c r="E108" s="146"/>
      <c r="F108" s="147"/>
      <c r="G108" s="131"/>
      <c r="H108" s="131"/>
      <c r="I108" s="131"/>
      <c r="J108" s="132"/>
      <c r="L108" s="69" t="e">
        <f>VLOOKUP(E108,[1]リスト!$A$2:$B$3,2,FALSE)</f>
        <v>#N/A</v>
      </c>
      <c r="M108" s="65">
        <f t="shared" si="9"/>
        <v>5</v>
      </c>
      <c r="N108" s="65">
        <f t="shared" si="15"/>
        <v>5</v>
      </c>
      <c r="O108" s="65">
        <f t="shared" si="10"/>
        <v>0</v>
      </c>
      <c r="P108" s="65">
        <f t="shared" si="18"/>
        <v>0</v>
      </c>
      <c r="Q108" s="65">
        <f t="shared" si="16"/>
        <v>0</v>
      </c>
      <c r="R108" s="65" t="str">
        <f t="shared" si="14"/>
        <v/>
      </c>
      <c r="S108" s="65" t="str">
        <f>IF(E108=[1]リスト!$A$2,'参考様式（補助額計算書（実績））'!B108,"")</f>
        <v/>
      </c>
      <c r="T108" s="65" t="str">
        <f>IF(E108=[1]リスト!$A$3,'参考様式（補助額計算書（実績））'!B108,"")</f>
        <v/>
      </c>
      <c r="U108" s="65" t="str">
        <f t="shared" si="13"/>
        <v/>
      </c>
      <c r="V108" s="65">
        <f t="shared" si="17"/>
        <v>0</v>
      </c>
      <c r="W108" s="70">
        <f t="shared" si="12"/>
        <v>0</v>
      </c>
    </row>
    <row r="109" spans="1:23" ht="34" customHeight="1" x14ac:dyDescent="0.35">
      <c r="A109" s="129"/>
      <c r="B109" s="412"/>
      <c r="C109" s="130"/>
      <c r="D109" s="130"/>
      <c r="E109" s="146"/>
      <c r="F109" s="147"/>
      <c r="G109" s="131"/>
      <c r="H109" s="131"/>
      <c r="I109" s="131"/>
      <c r="J109" s="132"/>
      <c r="L109" s="69" t="e">
        <f>VLOOKUP(E109,[1]リスト!$A$2:$B$3,2,FALSE)</f>
        <v>#N/A</v>
      </c>
      <c r="M109" s="65">
        <f t="shared" si="9"/>
        <v>5</v>
      </c>
      <c r="N109" s="65">
        <f t="shared" si="15"/>
        <v>5</v>
      </c>
      <c r="O109" s="65">
        <f t="shared" si="10"/>
        <v>0</v>
      </c>
      <c r="P109" s="65">
        <f t="shared" si="18"/>
        <v>0</v>
      </c>
      <c r="Q109" s="65">
        <f t="shared" si="16"/>
        <v>0</v>
      </c>
      <c r="R109" s="65" t="str">
        <f t="shared" si="14"/>
        <v/>
      </c>
      <c r="S109" s="65" t="str">
        <f>IF(E109=[1]リスト!$A$2,'参考様式（補助額計算書（実績））'!B109,"")</f>
        <v/>
      </c>
      <c r="T109" s="65" t="str">
        <f>IF(E109=[1]リスト!$A$3,'参考様式（補助額計算書（実績））'!B109,"")</f>
        <v/>
      </c>
      <c r="U109" s="65" t="str">
        <f t="shared" si="13"/>
        <v/>
      </c>
      <c r="V109" s="65">
        <f t="shared" si="17"/>
        <v>0</v>
      </c>
      <c r="W109" s="70">
        <f t="shared" si="12"/>
        <v>0</v>
      </c>
    </row>
    <row r="110" spans="1:23" ht="34" customHeight="1" x14ac:dyDescent="0.35">
      <c r="A110" s="129"/>
      <c r="B110" s="412"/>
      <c r="C110" s="130"/>
      <c r="D110" s="130"/>
      <c r="E110" s="255"/>
      <c r="F110" s="256"/>
      <c r="G110" s="131"/>
      <c r="H110" s="131"/>
      <c r="I110" s="131"/>
      <c r="J110" s="132"/>
      <c r="L110" s="69" t="e">
        <f>VLOOKUP(E110,[1]リスト!$A$2:$B$3,2,FALSE)</f>
        <v>#N/A</v>
      </c>
      <c r="M110" s="65">
        <f t="shared" si="9"/>
        <v>5</v>
      </c>
      <c r="N110" s="65">
        <f t="shared" si="15"/>
        <v>5</v>
      </c>
      <c r="O110" s="65">
        <f t="shared" si="10"/>
        <v>0</v>
      </c>
      <c r="P110" s="65">
        <f t="shared" si="18"/>
        <v>0</v>
      </c>
      <c r="Q110" s="65">
        <f t="shared" si="16"/>
        <v>0</v>
      </c>
      <c r="R110" s="65" t="str">
        <f t="shared" si="14"/>
        <v/>
      </c>
      <c r="S110" s="65" t="str">
        <f>IF(E110=[1]リスト!$A$2,'参考様式（補助額計算書（実績））'!B110,"")</f>
        <v/>
      </c>
      <c r="T110" s="65" t="str">
        <f>IF(E110=[1]リスト!$A$3,'参考様式（補助額計算書（実績））'!B110,"")</f>
        <v/>
      </c>
      <c r="U110" s="65" t="str">
        <f t="shared" si="13"/>
        <v/>
      </c>
      <c r="V110" s="65">
        <f t="shared" si="17"/>
        <v>0</v>
      </c>
      <c r="W110" s="70">
        <f t="shared" si="12"/>
        <v>0</v>
      </c>
    </row>
    <row r="111" spans="1:23" ht="34" customHeight="1" x14ac:dyDescent="0.35">
      <c r="A111" s="129"/>
      <c r="B111" s="412"/>
      <c r="C111" s="130"/>
      <c r="D111" s="130"/>
      <c r="E111" s="255"/>
      <c r="F111" s="256"/>
      <c r="G111" s="131"/>
      <c r="H111" s="131"/>
      <c r="I111" s="131"/>
      <c r="J111" s="132"/>
      <c r="L111" s="69" t="e">
        <f>VLOOKUP(E111,[1]リスト!$A$2:$B$3,2,FALSE)</f>
        <v>#N/A</v>
      </c>
      <c r="M111" s="65">
        <f t="shared" si="9"/>
        <v>5</v>
      </c>
      <c r="N111" s="65">
        <f t="shared" si="15"/>
        <v>5</v>
      </c>
      <c r="O111" s="65">
        <f t="shared" si="10"/>
        <v>0</v>
      </c>
      <c r="P111" s="65">
        <f t="shared" si="18"/>
        <v>0</v>
      </c>
      <c r="Q111" s="65">
        <f t="shared" si="16"/>
        <v>0</v>
      </c>
      <c r="R111" s="65" t="str">
        <f t="shared" si="14"/>
        <v/>
      </c>
      <c r="S111" s="65" t="str">
        <f>IF(E111=[1]リスト!$A$2,'参考様式（補助額計算書（実績））'!B111,"")</f>
        <v/>
      </c>
      <c r="T111" s="65" t="str">
        <f>IF(E111=[1]リスト!$A$3,'参考様式（補助額計算書（実績））'!B111,"")</f>
        <v/>
      </c>
      <c r="U111" s="65" t="str">
        <f t="shared" si="13"/>
        <v/>
      </c>
      <c r="V111" s="65">
        <f t="shared" si="17"/>
        <v>0</v>
      </c>
      <c r="W111" s="70">
        <f t="shared" si="12"/>
        <v>0</v>
      </c>
    </row>
    <row r="112" spans="1:23" ht="34" customHeight="1" x14ac:dyDescent="0.35">
      <c r="A112" s="129"/>
      <c r="B112" s="412"/>
      <c r="C112" s="130"/>
      <c r="D112" s="130"/>
      <c r="E112" s="255"/>
      <c r="F112" s="256"/>
      <c r="G112" s="131"/>
      <c r="H112" s="131"/>
      <c r="I112" s="131"/>
      <c r="J112" s="132"/>
      <c r="L112" s="69" t="e">
        <f>VLOOKUP(E112,[1]リスト!$A$2:$B$3,2,FALSE)</f>
        <v>#N/A</v>
      </c>
      <c r="M112" s="65">
        <f t="shared" si="9"/>
        <v>5</v>
      </c>
      <c r="N112" s="65">
        <f t="shared" si="15"/>
        <v>5</v>
      </c>
      <c r="O112" s="65">
        <f t="shared" si="10"/>
        <v>0</v>
      </c>
      <c r="P112" s="65">
        <f t="shared" si="18"/>
        <v>0</v>
      </c>
      <c r="Q112" s="65">
        <f t="shared" si="16"/>
        <v>0</v>
      </c>
      <c r="R112" s="65" t="str">
        <f t="shared" si="14"/>
        <v/>
      </c>
      <c r="S112" s="65" t="str">
        <f>IF(E112=[1]リスト!$A$2,'参考様式（補助額計算書（実績））'!B112,"")</f>
        <v/>
      </c>
      <c r="T112" s="65" t="str">
        <f>IF(E112=[1]リスト!$A$3,'参考様式（補助額計算書（実績））'!B112,"")</f>
        <v/>
      </c>
      <c r="U112" s="65" t="str">
        <f t="shared" si="13"/>
        <v/>
      </c>
      <c r="V112" s="65">
        <f t="shared" si="17"/>
        <v>0</v>
      </c>
      <c r="W112" s="70">
        <f t="shared" si="12"/>
        <v>0</v>
      </c>
    </row>
    <row r="113" spans="1:23" ht="34" customHeight="1" x14ac:dyDescent="0.35">
      <c r="A113" s="129"/>
      <c r="B113" s="412"/>
      <c r="C113" s="130"/>
      <c r="D113" s="130"/>
      <c r="E113" s="255"/>
      <c r="F113" s="256"/>
      <c r="G113" s="131"/>
      <c r="H113" s="131"/>
      <c r="I113" s="131"/>
      <c r="J113" s="132"/>
      <c r="L113" s="69" t="e">
        <f>VLOOKUP(E113,[1]リスト!$A$2:$B$3,2,FALSE)</f>
        <v>#N/A</v>
      </c>
      <c r="M113" s="65">
        <f t="shared" si="9"/>
        <v>5</v>
      </c>
      <c r="N113" s="65">
        <f t="shared" si="15"/>
        <v>5</v>
      </c>
      <c r="O113" s="65">
        <f t="shared" si="10"/>
        <v>0</v>
      </c>
      <c r="P113" s="65">
        <f t="shared" si="18"/>
        <v>0</v>
      </c>
      <c r="Q113" s="65">
        <f t="shared" si="16"/>
        <v>0</v>
      </c>
      <c r="R113" s="65" t="str">
        <f t="shared" si="14"/>
        <v/>
      </c>
      <c r="S113" s="65" t="str">
        <f>IF(E113=[1]リスト!$A$2,'参考様式（補助額計算書（実績））'!B113,"")</f>
        <v/>
      </c>
      <c r="T113" s="65" t="str">
        <f>IF(E113=[1]リスト!$A$3,'参考様式（補助額計算書（実績））'!B113,"")</f>
        <v/>
      </c>
      <c r="U113" s="65" t="str">
        <f t="shared" si="13"/>
        <v/>
      </c>
      <c r="V113" s="65">
        <f t="shared" si="17"/>
        <v>0</v>
      </c>
      <c r="W113" s="70">
        <f t="shared" si="12"/>
        <v>0</v>
      </c>
    </row>
    <row r="114" spans="1:23" ht="34" customHeight="1" x14ac:dyDescent="0.35">
      <c r="A114" s="129"/>
      <c r="B114" s="412"/>
      <c r="C114" s="130"/>
      <c r="D114" s="130"/>
      <c r="E114" s="255"/>
      <c r="F114" s="256"/>
      <c r="G114" s="131"/>
      <c r="H114" s="131"/>
      <c r="I114" s="131"/>
      <c r="J114" s="132"/>
      <c r="L114" s="69" t="e">
        <f>VLOOKUP(E114,[1]リスト!$A$2:$B$3,2,FALSE)</f>
        <v>#N/A</v>
      </c>
      <c r="M114" s="65">
        <f t="shared" si="9"/>
        <v>5</v>
      </c>
      <c r="N114" s="65">
        <f t="shared" si="15"/>
        <v>5</v>
      </c>
      <c r="O114" s="65">
        <f t="shared" si="10"/>
        <v>0</v>
      </c>
      <c r="P114" s="65">
        <f t="shared" si="18"/>
        <v>0</v>
      </c>
      <c r="Q114" s="65">
        <f t="shared" si="16"/>
        <v>0</v>
      </c>
      <c r="R114" s="65" t="str">
        <f t="shared" si="14"/>
        <v/>
      </c>
      <c r="S114" s="65" t="str">
        <f>IF(E114=[1]リスト!$A$2,'参考様式（補助額計算書（実績））'!B114,"")</f>
        <v/>
      </c>
      <c r="T114" s="65" t="str">
        <f>IF(E114=[1]リスト!$A$3,'参考様式（補助額計算書（実績））'!B114,"")</f>
        <v/>
      </c>
      <c r="U114" s="65" t="str">
        <f t="shared" si="13"/>
        <v/>
      </c>
      <c r="V114" s="65">
        <f t="shared" si="17"/>
        <v>0</v>
      </c>
      <c r="W114" s="70">
        <f t="shared" si="12"/>
        <v>0</v>
      </c>
    </row>
    <row r="115" spans="1:23" ht="34" customHeight="1" x14ac:dyDescent="0.35">
      <c r="A115" s="129"/>
      <c r="B115" s="412"/>
      <c r="C115" s="130"/>
      <c r="D115" s="130"/>
      <c r="E115" s="255"/>
      <c r="F115" s="256"/>
      <c r="G115" s="131"/>
      <c r="H115" s="131"/>
      <c r="I115" s="131"/>
      <c r="J115" s="132"/>
      <c r="L115" s="69" t="e">
        <f>VLOOKUP(E115,[1]リスト!$A$2:$B$3,2,FALSE)</f>
        <v>#N/A</v>
      </c>
      <c r="M115" s="65">
        <f t="shared" si="9"/>
        <v>5</v>
      </c>
      <c r="N115" s="65">
        <f t="shared" si="15"/>
        <v>5</v>
      </c>
      <c r="O115" s="65">
        <f t="shared" si="10"/>
        <v>0</v>
      </c>
      <c r="P115" s="65">
        <f t="shared" si="18"/>
        <v>0</v>
      </c>
      <c r="Q115" s="65">
        <f t="shared" si="16"/>
        <v>0</v>
      </c>
      <c r="R115" s="65" t="str">
        <f t="shared" si="14"/>
        <v/>
      </c>
      <c r="S115" s="65" t="str">
        <f>IF(E115=[1]リスト!$A$2,'参考様式（補助額計算書（実績））'!B115,"")</f>
        <v/>
      </c>
      <c r="T115" s="65" t="str">
        <f>IF(E115=[1]リスト!$A$3,'参考様式（補助額計算書（実績））'!B115,"")</f>
        <v/>
      </c>
      <c r="U115" s="65" t="str">
        <f t="shared" si="13"/>
        <v/>
      </c>
      <c r="V115" s="65">
        <f t="shared" si="17"/>
        <v>0</v>
      </c>
      <c r="W115" s="70">
        <f t="shared" si="12"/>
        <v>0</v>
      </c>
    </row>
    <row r="116" spans="1:23" ht="34" customHeight="1" x14ac:dyDescent="0.35">
      <c r="A116" s="129"/>
      <c r="B116" s="412"/>
      <c r="C116" s="130"/>
      <c r="D116" s="130"/>
      <c r="E116" s="255"/>
      <c r="F116" s="256"/>
      <c r="G116" s="131"/>
      <c r="H116" s="131"/>
      <c r="I116" s="131"/>
      <c r="J116" s="132"/>
      <c r="L116" s="69" t="e">
        <f>VLOOKUP(E116,[1]リスト!$A$2:$B$3,2,FALSE)</f>
        <v>#N/A</v>
      </c>
      <c r="M116" s="65">
        <f t="shared" si="9"/>
        <v>5</v>
      </c>
      <c r="N116" s="65">
        <f t="shared" si="15"/>
        <v>5</v>
      </c>
      <c r="O116" s="65">
        <f t="shared" si="10"/>
        <v>0</v>
      </c>
      <c r="P116" s="65">
        <f t="shared" si="18"/>
        <v>0</v>
      </c>
      <c r="Q116" s="65">
        <f t="shared" si="16"/>
        <v>0</v>
      </c>
      <c r="R116" s="65" t="str">
        <f t="shared" si="14"/>
        <v/>
      </c>
      <c r="S116" s="65" t="str">
        <f>IF(E116=[1]リスト!$A$2,'参考様式（補助額計算書（実績））'!B116,"")</f>
        <v/>
      </c>
      <c r="T116" s="65" t="str">
        <f>IF(E116=[1]リスト!$A$3,'参考様式（補助額計算書（実績））'!B116,"")</f>
        <v/>
      </c>
      <c r="U116" s="65" t="str">
        <f t="shared" si="13"/>
        <v/>
      </c>
      <c r="V116" s="65">
        <f t="shared" si="17"/>
        <v>0</v>
      </c>
      <c r="W116" s="70">
        <f t="shared" si="12"/>
        <v>0</v>
      </c>
    </row>
    <row r="117" spans="1:23" ht="34" customHeight="1" x14ac:dyDescent="0.35">
      <c r="A117" s="129"/>
      <c r="B117" s="412"/>
      <c r="C117" s="130"/>
      <c r="D117" s="130"/>
      <c r="E117" s="255"/>
      <c r="F117" s="256"/>
      <c r="G117" s="131"/>
      <c r="H117" s="131"/>
      <c r="I117" s="131"/>
      <c r="J117" s="132"/>
      <c r="L117" s="69" t="e">
        <f>VLOOKUP(E117,[1]リスト!$A$2:$B$3,2,FALSE)</f>
        <v>#N/A</v>
      </c>
      <c r="M117" s="65">
        <f t="shared" si="9"/>
        <v>5</v>
      </c>
      <c r="N117" s="65">
        <f t="shared" si="15"/>
        <v>5</v>
      </c>
      <c r="O117" s="65">
        <f t="shared" si="10"/>
        <v>0</v>
      </c>
      <c r="P117" s="65">
        <f t="shared" si="18"/>
        <v>0</v>
      </c>
      <c r="Q117" s="65">
        <f t="shared" si="16"/>
        <v>0</v>
      </c>
      <c r="R117" s="65" t="str">
        <f t="shared" si="14"/>
        <v/>
      </c>
      <c r="S117" s="65" t="str">
        <f>IF(E117=[1]リスト!$A$2,'参考様式（補助額計算書（実績））'!B117,"")</f>
        <v/>
      </c>
      <c r="T117" s="65" t="str">
        <f>IF(E117=[1]リスト!$A$3,'参考様式（補助額計算書（実績））'!B117,"")</f>
        <v/>
      </c>
      <c r="U117" s="65" t="str">
        <f t="shared" si="13"/>
        <v/>
      </c>
      <c r="V117" s="65">
        <f t="shared" si="17"/>
        <v>0</v>
      </c>
      <c r="W117" s="70">
        <f t="shared" si="12"/>
        <v>0</v>
      </c>
    </row>
    <row r="118" spans="1:23" ht="34" customHeight="1" x14ac:dyDescent="0.35">
      <c r="A118" s="129"/>
      <c r="B118" s="412"/>
      <c r="C118" s="130"/>
      <c r="D118" s="130"/>
      <c r="E118" s="255"/>
      <c r="F118" s="256"/>
      <c r="G118" s="131"/>
      <c r="H118" s="131"/>
      <c r="I118" s="131"/>
      <c r="J118" s="132"/>
      <c r="L118" s="69" t="e">
        <f>VLOOKUP(E118,[1]リスト!$A$2:$B$3,2,FALSE)</f>
        <v>#N/A</v>
      </c>
      <c r="M118" s="65">
        <f t="shared" si="9"/>
        <v>5</v>
      </c>
      <c r="N118" s="65">
        <f t="shared" si="15"/>
        <v>5</v>
      </c>
      <c r="O118" s="65">
        <f t="shared" si="10"/>
        <v>0</v>
      </c>
      <c r="P118" s="65">
        <f t="shared" si="18"/>
        <v>0</v>
      </c>
      <c r="Q118" s="65">
        <f t="shared" si="16"/>
        <v>0</v>
      </c>
      <c r="R118" s="65" t="str">
        <f t="shared" si="14"/>
        <v/>
      </c>
      <c r="S118" s="65" t="str">
        <f>IF(E118=[1]リスト!$A$2,'参考様式（補助額計算書（実績））'!B118,"")</f>
        <v/>
      </c>
      <c r="T118" s="65" t="str">
        <f>IF(E118=[1]リスト!$A$3,'参考様式（補助額計算書（実績））'!B118,"")</f>
        <v/>
      </c>
      <c r="U118" s="65" t="str">
        <f t="shared" si="13"/>
        <v/>
      </c>
      <c r="V118" s="65">
        <f t="shared" si="17"/>
        <v>0</v>
      </c>
      <c r="W118" s="70">
        <f t="shared" si="12"/>
        <v>0</v>
      </c>
    </row>
    <row r="119" spans="1:23" ht="34" customHeight="1" x14ac:dyDescent="0.35">
      <c r="A119" s="129"/>
      <c r="B119" s="412"/>
      <c r="C119" s="130"/>
      <c r="D119" s="130"/>
      <c r="E119" s="255"/>
      <c r="F119" s="256"/>
      <c r="G119" s="131"/>
      <c r="H119" s="131"/>
      <c r="I119" s="131"/>
      <c r="J119" s="132"/>
      <c r="L119" s="69" t="e">
        <f>VLOOKUP(E119,[1]リスト!$A$2:$B$3,2,FALSE)</f>
        <v>#N/A</v>
      </c>
      <c r="M119" s="65">
        <f t="shared" si="9"/>
        <v>5</v>
      </c>
      <c r="N119" s="65">
        <f t="shared" si="15"/>
        <v>5</v>
      </c>
      <c r="O119" s="65">
        <f t="shared" si="10"/>
        <v>0</v>
      </c>
      <c r="P119" s="65">
        <f t="shared" si="18"/>
        <v>0</v>
      </c>
      <c r="Q119" s="65">
        <f t="shared" si="16"/>
        <v>0</v>
      </c>
      <c r="R119" s="65" t="str">
        <f t="shared" si="14"/>
        <v/>
      </c>
      <c r="S119" s="65" t="str">
        <f>IF(E119=[1]リスト!$A$2,'参考様式（補助額計算書（実績））'!B119,"")</f>
        <v/>
      </c>
      <c r="T119" s="65" t="str">
        <f>IF(E119=[1]リスト!$A$3,'参考様式（補助額計算書（実績））'!B119,"")</f>
        <v/>
      </c>
      <c r="U119" s="65" t="str">
        <f t="shared" si="13"/>
        <v/>
      </c>
      <c r="V119" s="65">
        <f t="shared" si="17"/>
        <v>0</v>
      </c>
      <c r="W119" s="70">
        <f t="shared" si="12"/>
        <v>0</v>
      </c>
    </row>
    <row r="120" spans="1:23" ht="34" customHeight="1" x14ac:dyDescent="0.35">
      <c r="A120" s="129"/>
      <c r="B120" s="412"/>
      <c r="C120" s="130"/>
      <c r="D120" s="130"/>
      <c r="E120" s="255"/>
      <c r="F120" s="256"/>
      <c r="G120" s="131"/>
      <c r="H120" s="131"/>
      <c r="I120" s="131"/>
      <c r="J120" s="132"/>
      <c r="L120" s="69" t="e">
        <f>VLOOKUP(E120,[1]リスト!$A$2:$B$3,2,FALSE)</f>
        <v>#N/A</v>
      </c>
      <c r="M120" s="65">
        <f t="shared" ref="M120" si="19">IF($D$14="有",5,0)</f>
        <v>5</v>
      </c>
      <c r="N120" s="65">
        <f t="shared" si="15"/>
        <v>5</v>
      </c>
      <c r="O120" s="65">
        <f>IF(G120="○",15,0)</f>
        <v>0</v>
      </c>
      <c r="P120" s="65">
        <f>IF($D$14="有",C120+D120-I120,"")</f>
        <v>0</v>
      </c>
      <c r="Q120" s="65">
        <f t="shared" si="16"/>
        <v>0</v>
      </c>
      <c r="R120" s="65" t="str">
        <f t="shared" si="14"/>
        <v/>
      </c>
      <c r="S120" s="65" t="str">
        <f>IF(E120=[1]リスト!$A$2,'参考様式（補助額計算書（実績））'!B120,"")</f>
        <v/>
      </c>
      <c r="T120" s="65" t="str">
        <f>IF(E120=[1]リスト!$A$3,'参考様式（補助額計算書（実績））'!B120,"")</f>
        <v/>
      </c>
      <c r="U120" s="65" t="str">
        <f t="shared" si="13"/>
        <v/>
      </c>
      <c r="V120" s="65">
        <f t="shared" si="17"/>
        <v>0</v>
      </c>
      <c r="W120" s="70">
        <f t="shared" si="12"/>
        <v>0</v>
      </c>
    </row>
    <row r="121" spans="1:23" ht="34" customHeight="1" x14ac:dyDescent="0.35">
      <c r="A121" s="129"/>
      <c r="B121" s="412"/>
      <c r="C121" s="130"/>
      <c r="D121" s="130"/>
      <c r="E121" s="255"/>
      <c r="F121" s="256"/>
      <c r="G121" s="131"/>
      <c r="H121" s="131"/>
      <c r="I121" s="131"/>
      <c r="J121" s="132"/>
      <c r="L121" s="69" t="e">
        <f>VLOOKUP(E121,[1]リスト!$A$2:$B$3,2,FALSE)</f>
        <v>#N/A</v>
      </c>
      <c r="M121" s="65">
        <f t="shared" si="1"/>
        <v>5</v>
      </c>
      <c r="N121" s="65">
        <f t="shared" si="15"/>
        <v>5</v>
      </c>
      <c r="O121" s="65">
        <f>IF(G121="○",15,0)</f>
        <v>0</v>
      </c>
      <c r="P121" s="65">
        <f>IF($D$14="有",C121+D121-I121,"")</f>
        <v>0</v>
      </c>
      <c r="Q121" s="65">
        <f t="shared" si="16"/>
        <v>0</v>
      </c>
      <c r="R121" s="65" t="str">
        <f t="shared" si="14"/>
        <v/>
      </c>
      <c r="S121" s="65" t="str">
        <f>IF(E121=[1]リスト!$A$2,'参考様式（補助額計算書（実績））'!B121,"")</f>
        <v/>
      </c>
      <c r="T121" s="65" t="str">
        <f>IF(E121=[1]リスト!$A$3,'参考様式（補助額計算書（実績））'!B121,"")</f>
        <v/>
      </c>
      <c r="U121" s="65" t="str">
        <f t="shared" si="13"/>
        <v/>
      </c>
      <c r="V121" s="65">
        <f t="shared" si="17"/>
        <v>0</v>
      </c>
      <c r="W121" s="70">
        <f t="shared" ref="W121:W123" si="20">IF($D$14="有",B121,"")</f>
        <v>0</v>
      </c>
    </row>
    <row r="122" spans="1:23" ht="34" customHeight="1" thickBot="1" x14ac:dyDescent="0.4">
      <c r="A122" s="133"/>
      <c r="B122" s="413"/>
      <c r="C122" s="134"/>
      <c r="D122" s="134"/>
      <c r="E122" s="257"/>
      <c r="F122" s="258"/>
      <c r="G122" s="135"/>
      <c r="H122" s="135"/>
      <c r="I122" s="135"/>
      <c r="J122" s="136"/>
      <c r="L122" s="71" t="e">
        <f>VLOOKUP(E122,[1]リスト!$A$2:$B$3,2,FALSE)</f>
        <v>#N/A</v>
      </c>
      <c r="M122" s="65">
        <f>IF($D$14="有",5,0)</f>
        <v>5</v>
      </c>
      <c r="N122" s="65">
        <f t="shared" si="15"/>
        <v>5</v>
      </c>
      <c r="O122" s="65">
        <f>IF(G122="○",15,0)</f>
        <v>0</v>
      </c>
      <c r="P122" s="65">
        <f>IF($D$14="有",C122+D122-I122,"")</f>
        <v>0</v>
      </c>
      <c r="Q122" s="65">
        <f>IF($D$15="有",C122+D122-I122,"")</f>
        <v>0</v>
      </c>
      <c r="R122" s="65" t="str">
        <f>IF(G122="○",C122+D122-I122,"")</f>
        <v/>
      </c>
      <c r="S122" s="65" t="str">
        <f>IF(E122=[1]リスト!$A$2,'参考様式（補助額計算書（実績））'!B122,"")</f>
        <v/>
      </c>
      <c r="T122" s="65" t="str">
        <f>IF(E122=[1]リスト!$A$3,'参考様式（補助額計算書（実績））'!B122,"")</f>
        <v/>
      </c>
      <c r="U122" s="65" t="str">
        <f>IF(G122="○",B122,"")</f>
        <v/>
      </c>
      <c r="V122" s="65">
        <f>IF($D$15="有",B122,"")</f>
        <v>0</v>
      </c>
      <c r="W122" s="70">
        <f t="shared" si="20"/>
        <v>0</v>
      </c>
    </row>
    <row r="123" spans="1:23" x14ac:dyDescent="0.35">
      <c r="A123" s="72"/>
      <c r="B123" s="73"/>
      <c r="C123" s="74"/>
      <c r="D123" s="74"/>
      <c r="E123" s="75"/>
      <c r="F123" s="75"/>
      <c r="G123" s="72"/>
      <c r="H123" s="72"/>
      <c r="I123" s="72"/>
      <c r="J123" s="74"/>
      <c r="U123" s="65" t="str">
        <f>IF(G123="○",B123,"")</f>
        <v/>
      </c>
    </row>
    <row r="124" spans="1:23" x14ac:dyDescent="0.35">
      <c r="A124" s="72"/>
      <c r="B124" s="73"/>
      <c r="C124" s="74"/>
      <c r="D124" s="74"/>
      <c r="E124" s="75"/>
      <c r="F124" s="75"/>
      <c r="G124" s="72"/>
      <c r="H124" s="72"/>
      <c r="I124" s="72"/>
      <c r="J124" s="74"/>
    </row>
    <row r="125" spans="1:23" x14ac:dyDescent="0.35">
      <c r="A125" s="72"/>
      <c r="B125" s="73"/>
      <c r="C125" s="74"/>
      <c r="D125" s="74"/>
      <c r="E125" s="75"/>
      <c r="F125" s="75"/>
      <c r="G125" s="72"/>
      <c r="H125" s="72"/>
      <c r="I125" s="72"/>
      <c r="J125" s="74"/>
    </row>
  </sheetData>
  <sheetProtection algorithmName="SHA-512" hashValue="hKQJ6JIeFBwfTtawM1OtEZEe0kjM7CQBcFMnguNOcX5H9QxKEHQyS2wnHZLifIFqGZJSeM5gfzcGeICgCu0Ufw==" saltValue="rIq3Q4qTvHqZbywY/vBf5Q==" spinCount="100000" sheet="1" insertColumns="0" selectLockedCells="1"/>
  <mergeCells count="81">
    <mergeCell ref="E119:F119"/>
    <mergeCell ref="E120:F120"/>
    <mergeCell ref="E121:F121"/>
    <mergeCell ref="E122:F122"/>
    <mergeCell ref="E113:F113"/>
    <mergeCell ref="E114:F114"/>
    <mergeCell ref="E115:F115"/>
    <mergeCell ref="E116:F116"/>
    <mergeCell ref="E117:F117"/>
    <mergeCell ref="E118:F118"/>
    <mergeCell ref="E52:F52"/>
    <mergeCell ref="E53:F53"/>
    <mergeCell ref="E54:F54"/>
    <mergeCell ref="E110:F110"/>
    <mergeCell ref="E111:F111"/>
    <mergeCell ref="E112:F112"/>
    <mergeCell ref="E46:F46"/>
    <mergeCell ref="E47:F47"/>
    <mergeCell ref="E48:F48"/>
    <mergeCell ref="E49:F49"/>
    <mergeCell ref="E50:F50"/>
    <mergeCell ref="E51:F51"/>
    <mergeCell ref="E40:F40"/>
    <mergeCell ref="E41:F41"/>
    <mergeCell ref="E42:F42"/>
    <mergeCell ref="E43:F43"/>
    <mergeCell ref="E44:F44"/>
    <mergeCell ref="E45:F45"/>
    <mergeCell ref="E34:F34"/>
    <mergeCell ref="E35:F35"/>
    <mergeCell ref="E36:F36"/>
    <mergeCell ref="E37:F37"/>
    <mergeCell ref="E38:F38"/>
    <mergeCell ref="E39:F39"/>
    <mergeCell ref="E28:F28"/>
    <mergeCell ref="E29:F29"/>
    <mergeCell ref="E30:F30"/>
    <mergeCell ref="E31:F31"/>
    <mergeCell ref="E32:F32"/>
    <mergeCell ref="E33:F33"/>
    <mergeCell ref="P18:R18"/>
    <mergeCell ref="S18:W18"/>
    <mergeCell ref="E20:F20"/>
    <mergeCell ref="E21:F21"/>
    <mergeCell ref="E22:F22"/>
    <mergeCell ref="E23:F23"/>
    <mergeCell ref="I16:I18"/>
    <mergeCell ref="J16:J18"/>
    <mergeCell ref="E17:F19"/>
    <mergeCell ref="G17:G19"/>
    <mergeCell ref="K18:K30"/>
    <mergeCell ref="L18:O18"/>
    <mergeCell ref="E24:F24"/>
    <mergeCell ref="E25:F25"/>
    <mergeCell ref="E26:F26"/>
    <mergeCell ref="E27:F27"/>
    <mergeCell ref="A16:A18"/>
    <mergeCell ref="B16:B18"/>
    <mergeCell ref="C16:C18"/>
    <mergeCell ref="D16:D18"/>
    <mergeCell ref="E16:G16"/>
    <mergeCell ref="H16:H18"/>
    <mergeCell ref="B11:E11"/>
    <mergeCell ref="F11:H11"/>
    <mergeCell ref="B12:E12"/>
    <mergeCell ref="F12:H12"/>
    <mergeCell ref="A14:C14"/>
    <mergeCell ref="A15:C15"/>
    <mergeCell ref="F7:H7"/>
    <mergeCell ref="B8:E8"/>
    <mergeCell ref="F8:H8"/>
    <mergeCell ref="F9:H9"/>
    <mergeCell ref="B10:E10"/>
    <mergeCell ref="F10:H10"/>
    <mergeCell ref="A1:D1"/>
    <mergeCell ref="A2:J2"/>
    <mergeCell ref="A4:D4"/>
    <mergeCell ref="E4:H4"/>
    <mergeCell ref="E5:H5"/>
    <mergeCell ref="B6:E6"/>
    <mergeCell ref="F6:H6"/>
  </mergeCells>
  <phoneticPr fontId="29"/>
  <conditionalFormatting sqref="E4:F4 J5 J10:J13">
    <cfRule type="cellIs" dxfId="2" priority="3" operator="equal">
      <formula>0</formula>
    </cfRule>
  </conditionalFormatting>
  <conditionalFormatting sqref="J4">
    <cfRule type="cellIs" dxfId="1" priority="2" operator="equal">
      <formula>0</formula>
    </cfRule>
  </conditionalFormatting>
  <conditionalFormatting sqref="J6:J9">
    <cfRule type="cellIs" dxfId="0" priority="1" operator="equal">
      <formula>0</formula>
    </cfRule>
  </conditionalFormatting>
  <dataValidations count="2">
    <dataValidation type="list" allowBlank="1" showInputMessage="1" showErrorMessage="1" sqref="G20:G125" xr:uid="{170820BF-DAE9-47E0-A0D8-38E20A323D58}">
      <formula1>"○"</formula1>
    </dataValidation>
    <dataValidation type="list" allowBlank="1" showInputMessage="1" showErrorMessage="1" sqref="D14:D15" xr:uid="{DCC75BF3-1EEC-43EA-AD78-937D0763A7F9}">
      <formula1>"有,無"</formula1>
    </dataValidation>
  </dataValidations>
  <printOptions horizontalCentered="1"/>
  <pageMargins left="0.78740157480314965" right="0.78740157480314965" top="0.39370078740157483" bottom="0.39370078740157483" header="0.31496062992125984" footer="0.31496062992125984"/>
  <pageSetup paperSize="9" scale="60" orientation="portrait" blackAndWhite="1" r:id="rId1"/>
  <rowBreaks count="1" manualBreakCount="1">
    <brk id="41"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D2708EF-1EE1-4564-839C-2033103CB0F6}">
          <x14:formula1>
            <xm:f>リスト!$A$2:$A$3</xm:f>
          </x14:formula1>
          <xm:sqref>E20:E122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F1DE1-DFCA-4AE5-964E-A9A152DD1B55}">
  <dimension ref="A1:B5"/>
  <sheetViews>
    <sheetView workbookViewId="0">
      <selection activeCell="E18" sqref="E18:F18"/>
    </sheetView>
  </sheetViews>
  <sheetFormatPr defaultRowHeight="18" x14ac:dyDescent="0.55000000000000004"/>
  <cols>
    <col min="1" max="1" width="29.58203125" style="19" bestFit="1" customWidth="1"/>
    <col min="2" max="16384" width="8.6640625" style="19"/>
  </cols>
  <sheetData>
    <row r="1" spans="1:2" x14ac:dyDescent="0.55000000000000004">
      <c r="B1" s="105" t="s">
        <v>210</v>
      </c>
    </row>
    <row r="2" spans="1:2" ht="20" x14ac:dyDescent="0.65">
      <c r="A2" s="19" t="s">
        <v>211</v>
      </c>
      <c r="B2" s="19">
        <v>15</v>
      </c>
    </row>
    <row r="3" spans="1:2" x14ac:dyDescent="0.55000000000000004">
      <c r="A3" s="19" t="s">
        <v>204</v>
      </c>
      <c r="B3" s="19">
        <v>10</v>
      </c>
    </row>
    <row r="4" spans="1:2" x14ac:dyDescent="0.55000000000000004">
      <c r="A4" s="19" t="s">
        <v>188</v>
      </c>
      <c r="B4" s="19">
        <v>15</v>
      </c>
    </row>
    <row r="5" spans="1:2" x14ac:dyDescent="0.55000000000000004">
      <c r="A5" s="19" t="s">
        <v>212</v>
      </c>
      <c r="B5" s="19">
        <v>5</v>
      </c>
    </row>
  </sheetData>
  <sheetProtection sheet="1" objects="1" scenarios="1" selectLockedCells="1"/>
  <phoneticPr fontId="2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88B0B-27E9-4882-B1B6-2608CE841FCB}">
  <sheetPr>
    <tabColor rgb="FFFFFF00"/>
  </sheetPr>
  <dimension ref="A1:F37"/>
  <sheetViews>
    <sheetView view="pageBreakPreview" zoomScale="115" zoomScaleNormal="100" zoomScaleSheetLayoutView="115" workbookViewId="0">
      <selection activeCell="E6" sqref="E6"/>
    </sheetView>
  </sheetViews>
  <sheetFormatPr defaultRowHeight="18" x14ac:dyDescent="0.55000000000000004"/>
  <cols>
    <col min="1" max="1" width="3.1640625" style="19" customWidth="1"/>
    <col min="2" max="2" width="4.58203125" style="19" customWidth="1"/>
    <col min="3" max="3" width="33.6640625" style="19" customWidth="1"/>
    <col min="4" max="4" width="3.58203125" style="19" customWidth="1"/>
    <col min="5" max="5" width="32" style="19" customWidth="1"/>
    <col min="6" max="6" width="3" style="19" customWidth="1"/>
    <col min="7" max="16384" width="8.6640625" style="19"/>
  </cols>
  <sheetData>
    <row r="1" spans="1:6" x14ac:dyDescent="0.55000000000000004">
      <c r="A1" s="42" t="s">
        <v>206</v>
      </c>
      <c r="B1" s="42"/>
      <c r="C1" s="42"/>
      <c r="D1" s="42"/>
      <c r="E1" s="42"/>
    </row>
    <row r="2" spans="1:6" x14ac:dyDescent="0.55000000000000004">
      <c r="A2" s="42"/>
      <c r="B2" s="42"/>
      <c r="C2" s="42"/>
      <c r="D2" s="42"/>
      <c r="E2" s="42"/>
    </row>
    <row r="3" spans="1:6" x14ac:dyDescent="0.55000000000000004">
      <c r="A3" s="42"/>
      <c r="B3" s="42"/>
      <c r="C3" s="250" t="s">
        <v>169</v>
      </c>
      <c r="D3" s="250"/>
      <c r="E3" s="250"/>
    </row>
    <row r="4" spans="1:6" ht="21" customHeight="1" x14ac:dyDescent="0.55000000000000004">
      <c r="A4" s="42"/>
      <c r="B4" s="42"/>
      <c r="C4" s="42"/>
      <c r="D4" s="42"/>
      <c r="E4" s="42"/>
    </row>
    <row r="5" spans="1:6" ht="21" customHeight="1" x14ac:dyDescent="0.55000000000000004">
      <c r="A5" s="106" t="s">
        <v>114</v>
      </c>
      <c r="B5" s="106"/>
      <c r="C5" s="106"/>
      <c r="D5" s="106"/>
      <c r="E5" s="106"/>
      <c r="F5" s="107"/>
    </row>
    <row r="6" spans="1:6" ht="21" customHeight="1" x14ac:dyDescent="0.55000000000000004">
      <c r="A6" s="106"/>
      <c r="B6" s="106"/>
      <c r="C6" s="108" t="s">
        <v>115</v>
      </c>
      <c r="D6" s="108" t="s">
        <v>116</v>
      </c>
      <c r="E6" s="126"/>
      <c r="F6" s="106" t="s">
        <v>117</v>
      </c>
    </row>
    <row r="7" spans="1:6" ht="21" customHeight="1" x14ac:dyDescent="0.55000000000000004">
      <c r="A7" s="106"/>
      <c r="B7" s="106"/>
      <c r="C7" s="108" t="s">
        <v>118</v>
      </c>
      <c r="D7" s="108" t="s">
        <v>116</v>
      </c>
      <c r="E7" s="127"/>
      <c r="F7" s="106" t="s">
        <v>117</v>
      </c>
    </row>
    <row r="8" spans="1:6" ht="21" customHeight="1" x14ac:dyDescent="0.55000000000000004">
      <c r="A8" s="106"/>
      <c r="B8" s="106"/>
      <c r="C8" s="108" t="s">
        <v>119</v>
      </c>
      <c r="D8" s="108" t="s">
        <v>116</v>
      </c>
      <c r="E8" s="128"/>
      <c r="F8" s="106" t="s">
        <v>117</v>
      </c>
    </row>
    <row r="9" spans="1:6" ht="21" customHeight="1" x14ac:dyDescent="0.55000000000000004">
      <c r="A9" s="106"/>
      <c r="B9" s="106"/>
      <c r="C9" s="108" t="s">
        <v>120</v>
      </c>
      <c r="D9" s="108" t="s">
        <v>116</v>
      </c>
      <c r="E9" s="126"/>
      <c r="F9" s="106" t="s">
        <v>117</v>
      </c>
    </row>
    <row r="10" spans="1:6" x14ac:dyDescent="0.55000000000000004">
      <c r="A10" s="106"/>
      <c r="B10" s="106"/>
      <c r="C10" s="108"/>
      <c r="D10" s="108"/>
      <c r="E10" s="109"/>
      <c r="F10" s="106"/>
    </row>
    <row r="11" spans="1:6" ht="21" customHeight="1" x14ac:dyDescent="0.55000000000000004">
      <c r="A11" s="106" t="s">
        <v>121</v>
      </c>
      <c r="B11" s="106"/>
      <c r="C11" s="106"/>
      <c r="D11" s="106"/>
      <c r="E11" s="106"/>
      <c r="F11" s="106"/>
    </row>
    <row r="12" spans="1:6" ht="21" customHeight="1" x14ac:dyDescent="0.55000000000000004">
      <c r="A12" s="106"/>
      <c r="B12" s="106"/>
      <c r="C12" s="108" t="s">
        <v>115</v>
      </c>
      <c r="D12" s="108" t="s">
        <v>116</v>
      </c>
      <c r="E12" s="126"/>
      <c r="F12" s="106" t="s">
        <v>117</v>
      </c>
    </row>
    <row r="13" spans="1:6" ht="21" customHeight="1" x14ac:dyDescent="0.55000000000000004">
      <c r="A13" s="106"/>
      <c r="B13" s="106"/>
      <c r="C13" s="108" t="s">
        <v>122</v>
      </c>
      <c r="D13" s="108" t="s">
        <v>116</v>
      </c>
      <c r="E13" s="128"/>
      <c r="F13" s="106" t="s">
        <v>117</v>
      </c>
    </row>
    <row r="14" spans="1:6" x14ac:dyDescent="0.55000000000000004">
      <c r="A14" s="106"/>
      <c r="B14" s="106"/>
      <c r="C14" s="108"/>
      <c r="D14" s="108"/>
      <c r="E14" s="106"/>
      <c r="F14" s="107"/>
    </row>
    <row r="15" spans="1:6" ht="21" customHeight="1" x14ac:dyDescent="0.55000000000000004">
      <c r="A15" s="110" t="s">
        <v>123</v>
      </c>
      <c r="B15" s="110"/>
      <c r="C15" s="106"/>
      <c r="D15" s="108"/>
      <c r="E15" s="106"/>
      <c r="F15" s="107"/>
    </row>
    <row r="16" spans="1:6" ht="21" customHeight="1" x14ac:dyDescent="0.55000000000000004">
      <c r="A16" s="106"/>
      <c r="B16" s="106"/>
      <c r="C16" s="110" t="s">
        <v>124</v>
      </c>
      <c r="D16" s="108"/>
      <c r="E16" s="106"/>
      <c r="F16" s="106"/>
    </row>
    <row r="17" spans="1:6" x14ac:dyDescent="0.55000000000000004">
      <c r="A17" s="106"/>
      <c r="B17" s="106"/>
      <c r="C17" s="110" t="s">
        <v>125</v>
      </c>
      <c r="D17" s="108"/>
      <c r="E17" s="106"/>
      <c r="F17" s="106"/>
    </row>
    <row r="18" spans="1:6" ht="60" customHeight="1" x14ac:dyDescent="0.55000000000000004">
      <c r="A18" s="106"/>
      <c r="B18" s="251" t="s">
        <v>126</v>
      </c>
      <c r="C18" s="252"/>
      <c r="D18" s="253"/>
      <c r="E18" s="254"/>
      <c r="F18" s="106"/>
    </row>
    <row r="19" spans="1:6" ht="26" customHeight="1" x14ac:dyDescent="0.55000000000000004">
      <c r="A19" s="106"/>
      <c r="B19" s="106"/>
      <c r="C19" s="106"/>
      <c r="D19" s="106"/>
      <c r="E19" s="106"/>
      <c r="F19" s="106"/>
    </row>
    <row r="20" spans="1:6" x14ac:dyDescent="0.55000000000000004">
      <c r="A20" s="106"/>
      <c r="B20" s="106"/>
      <c r="C20" s="106" t="s">
        <v>127</v>
      </c>
      <c r="D20" s="106"/>
      <c r="E20" s="106"/>
      <c r="F20" s="106"/>
    </row>
    <row r="21" spans="1:6" x14ac:dyDescent="0.55000000000000004">
      <c r="A21" s="106"/>
      <c r="B21" s="106"/>
      <c r="C21" s="110" t="s">
        <v>125</v>
      </c>
      <c r="D21" s="106"/>
      <c r="E21" s="106"/>
      <c r="F21" s="106"/>
    </row>
    <row r="22" spans="1:6" ht="60" customHeight="1" x14ac:dyDescent="0.55000000000000004">
      <c r="A22" s="106"/>
      <c r="B22" s="251" t="s">
        <v>128</v>
      </c>
      <c r="C22" s="252"/>
      <c r="D22" s="253"/>
      <c r="E22" s="254"/>
      <c r="F22" s="106"/>
    </row>
    <row r="23" spans="1:6" ht="27" customHeight="1" x14ac:dyDescent="0.55000000000000004">
      <c r="A23" s="106"/>
      <c r="B23" s="106"/>
      <c r="C23" s="106"/>
      <c r="D23" s="106"/>
      <c r="E23" s="106"/>
      <c r="F23" s="106"/>
    </row>
    <row r="24" spans="1:6" x14ac:dyDescent="0.55000000000000004">
      <c r="A24" s="106"/>
      <c r="B24" s="106"/>
      <c r="C24" s="106" t="s">
        <v>129</v>
      </c>
      <c r="D24" s="106"/>
      <c r="E24" s="106"/>
      <c r="F24" s="106"/>
    </row>
    <row r="25" spans="1:6" x14ac:dyDescent="0.55000000000000004">
      <c r="A25" s="106"/>
      <c r="B25" s="106"/>
      <c r="C25" s="110" t="s">
        <v>125</v>
      </c>
      <c r="D25" s="106"/>
      <c r="E25" s="106"/>
      <c r="F25" s="106"/>
    </row>
    <row r="26" spans="1:6" ht="60" customHeight="1" x14ac:dyDescent="0.55000000000000004">
      <c r="A26" s="106"/>
      <c r="B26" s="251" t="s">
        <v>130</v>
      </c>
      <c r="C26" s="252"/>
      <c r="D26" s="253"/>
      <c r="E26" s="254"/>
      <c r="F26" s="106"/>
    </row>
    <row r="27" spans="1:6" x14ac:dyDescent="0.55000000000000004">
      <c r="A27" s="106"/>
      <c r="B27" s="106"/>
      <c r="C27" s="106"/>
      <c r="D27" s="106"/>
      <c r="E27" s="106"/>
      <c r="F27" s="106"/>
    </row>
    <row r="28" spans="1:6" x14ac:dyDescent="0.55000000000000004">
      <c r="A28" s="106"/>
      <c r="B28" s="247" t="s">
        <v>131</v>
      </c>
      <c r="C28" s="247"/>
      <c r="D28" s="247"/>
      <c r="E28" s="247"/>
      <c r="F28" s="106"/>
    </row>
    <row r="29" spans="1:6" x14ac:dyDescent="0.55000000000000004">
      <c r="A29" s="106"/>
      <c r="B29" s="248"/>
      <c r="C29" s="249"/>
      <c r="D29" s="111" t="s">
        <v>132</v>
      </c>
      <c r="E29" s="106" t="s">
        <v>133</v>
      </c>
      <c r="F29" s="106"/>
    </row>
    <row r="30" spans="1:6" x14ac:dyDescent="0.55000000000000004">
      <c r="A30" s="43"/>
    </row>
    <row r="31" spans="1:6" x14ac:dyDescent="0.55000000000000004">
      <c r="A31" s="43"/>
      <c r="B31" s="44"/>
      <c r="C31" s="44"/>
      <c r="D31" s="44"/>
      <c r="E31" s="44"/>
      <c r="F31" s="44"/>
    </row>
    <row r="32" spans="1:6" x14ac:dyDescent="0.55000000000000004">
      <c r="A32" s="43"/>
      <c r="B32" s="44"/>
      <c r="C32" s="44"/>
      <c r="D32" s="44"/>
      <c r="E32" s="44"/>
      <c r="F32" s="44"/>
    </row>
    <row r="33" spans="1:6" x14ac:dyDescent="0.55000000000000004">
      <c r="A33" s="43"/>
      <c r="B33" s="44"/>
      <c r="C33" s="44"/>
      <c r="D33" s="44"/>
      <c r="E33" s="44"/>
      <c r="F33" s="44"/>
    </row>
    <row r="34" spans="1:6" x14ac:dyDescent="0.55000000000000004">
      <c r="A34" s="43"/>
      <c r="B34" s="44"/>
      <c r="C34" s="44"/>
      <c r="D34" s="44"/>
      <c r="E34" s="44"/>
      <c r="F34" s="44"/>
    </row>
    <row r="35" spans="1:6" x14ac:dyDescent="0.55000000000000004">
      <c r="A35" s="43"/>
      <c r="B35" s="45"/>
      <c r="C35" s="45"/>
      <c r="D35" s="45"/>
      <c r="E35" s="45"/>
      <c r="F35" s="45"/>
    </row>
    <row r="36" spans="1:6" x14ac:dyDescent="0.55000000000000004">
      <c r="A36" s="43"/>
      <c r="B36" s="45"/>
      <c r="C36" s="45"/>
      <c r="D36" s="45"/>
      <c r="E36" s="45"/>
      <c r="F36" s="45"/>
    </row>
    <row r="37" spans="1:6" x14ac:dyDescent="0.55000000000000004">
      <c r="B37" s="45"/>
      <c r="C37" s="45"/>
      <c r="D37" s="45"/>
      <c r="E37" s="45"/>
      <c r="F37" s="45"/>
    </row>
  </sheetData>
  <sheetProtection algorithmName="SHA-512" hashValue="SQZevUXp6g+bFrTAbWPRGCe5DYBBsB4BLb/XnbsPVzmlOWObsA/LWFJxbvqXBlozemmUhCjbDaYBPY4xCaQF6A==" saltValue="47X5Juy0SEs+6dma3xYH+Q==" spinCount="100000" sheet="1" objects="1" scenarios="1" selectLockedCells="1"/>
  <mergeCells count="9">
    <mergeCell ref="B28:E28"/>
    <mergeCell ref="B29:C29"/>
    <mergeCell ref="C3:E3"/>
    <mergeCell ref="B18:C18"/>
    <mergeCell ref="D18:E18"/>
    <mergeCell ref="B22:C22"/>
    <mergeCell ref="D22:E22"/>
    <mergeCell ref="B26:C26"/>
    <mergeCell ref="D26:E26"/>
  </mergeCells>
  <phoneticPr fontId="29"/>
  <pageMargins left="0.70866141732283472"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3116F-019D-428A-B6FA-D2A9A5BD02C2}">
  <sheetPr>
    <tabColor rgb="FFFFFF00"/>
  </sheetPr>
  <dimension ref="A1:W125"/>
  <sheetViews>
    <sheetView view="pageBreakPreview" zoomScaleNormal="70" zoomScaleSheetLayoutView="100" workbookViewId="0">
      <selection activeCell="E26" sqref="E26:F26"/>
    </sheetView>
  </sheetViews>
  <sheetFormatPr defaultRowHeight="14.5" x14ac:dyDescent="0.35"/>
  <cols>
    <col min="1" max="1" width="15.1640625" style="65" customWidth="1"/>
    <col min="2" max="2" width="7.75" style="65" customWidth="1"/>
    <col min="3" max="3" width="13.1640625" style="65" customWidth="1"/>
    <col min="4" max="4" width="9.9140625" style="65" customWidth="1"/>
    <col min="5" max="5" width="30" style="65" customWidth="1"/>
    <col min="6" max="6" width="5.58203125" style="65" customWidth="1"/>
    <col min="7" max="7" width="4.6640625" style="65" customWidth="1"/>
    <col min="8" max="8" width="7" style="65" bestFit="1" customWidth="1"/>
    <col min="9" max="9" width="8" style="65" bestFit="1" customWidth="1"/>
    <col min="10" max="10" width="13.08203125" style="65" customWidth="1"/>
    <col min="11" max="11" width="4.25" style="65" customWidth="1"/>
    <col min="12" max="12" width="0.1640625" style="65" customWidth="1"/>
    <col min="13" max="13" width="16.5" style="65" hidden="1" customWidth="1"/>
    <col min="14" max="14" width="17.5" style="65" hidden="1" customWidth="1"/>
    <col min="15" max="15" width="16.1640625" style="65" hidden="1" customWidth="1"/>
    <col min="16" max="16" width="17.9140625" style="65" hidden="1" customWidth="1"/>
    <col min="17" max="17" width="19.6640625" style="65" hidden="1" customWidth="1"/>
    <col min="18" max="18" width="15.4140625" style="65" hidden="1" customWidth="1"/>
    <col min="19" max="19" width="20.4140625" style="65" hidden="1" customWidth="1"/>
    <col min="20" max="20" width="20.1640625" style="65" hidden="1" customWidth="1"/>
    <col min="21" max="21" width="21.25" style="65" hidden="1" customWidth="1"/>
    <col min="22" max="22" width="21.4140625" style="65" hidden="1" customWidth="1"/>
    <col min="23" max="23" width="20.75" style="65" hidden="1" customWidth="1"/>
    <col min="24" max="16384" width="8.6640625" style="65"/>
  </cols>
  <sheetData>
    <row r="1" spans="1:10" x14ac:dyDescent="0.35">
      <c r="A1" s="296" t="s">
        <v>213</v>
      </c>
      <c r="B1" s="296"/>
      <c r="C1" s="296"/>
      <c r="D1" s="296"/>
      <c r="E1" s="42"/>
      <c r="F1" s="42"/>
      <c r="G1" s="42"/>
      <c r="H1" s="42"/>
      <c r="I1" s="42"/>
      <c r="J1" s="42"/>
    </row>
    <row r="2" spans="1:10" ht="17.5" x14ac:dyDescent="0.35">
      <c r="A2" s="297" t="s">
        <v>231</v>
      </c>
      <c r="B2" s="297"/>
      <c r="C2" s="297"/>
      <c r="D2" s="297"/>
      <c r="E2" s="297"/>
      <c r="F2" s="297"/>
      <c r="G2" s="297"/>
      <c r="H2" s="297"/>
      <c r="I2" s="297"/>
      <c r="J2" s="297"/>
    </row>
    <row r="3" spans="1:10" ht="15.5" x14ac:dyDescent="0.35">
      <c r="A3" s="76"/>
      <c r="B3" s="76"/>
      <c r="C3" s="76"/>
      <c r="D3" s="42"/>
      <c r="E3" s="42"/>
      <c r="F3" s="42"/>
      <c r="G3" s="42"/>
      <c r="H3" s="77"/>
      <c r="I3" s="78"/>
      <c r="J3" s="79"/>
    </row>
    <row r="4" spans="1:10" ht="30.5" customHeight="1" thickBot="1" x14ac:dyDescent="0.4">
      <c r="A4" s="298" t="s">
        <v>214</v>
      </c>
      <c r="B4" s="298"/>
      <c r="C4" s="298"/>
      <c r="D4" s="298"/>
      <c r="E4" s="422" t="s">
        <v>227</v>
      </c>
      <c r="F4" s="299"/>
      <c r="G4" s="299"/>
      <c r="H4" s="299"/>
      <c r="I4" s="80" t="s">
        <v>172</v>
      </c>
      <c r="J4" s="138" t="s">
        <v>83</v>
      </c>
    </row>
    <row r="5" spans="1:10" ht="30.5" customHeight="1" x14ac:dyDescent="0.35">
      <c r="A5" s="76"/>
      <c r="B5" s="76"/>
      <c r="C5" s="81"/>
      <c r="D5" s="81" t="s">
        <v>173</v>
      </c>
      <c r="E5" s="300" t="s">
        <v>227</v>
      </c>
      <c r="F5" s="300"/>
      <c r="G5" s="301"/>
      <c r="H5" s="301"/>
      <c r="I5" s="82"/>
      <c r="J5" s="83"/>
    </row>
    <row r="6" spans="1:10" ht="18" customHeight="1" x14ac:dyDescent="0.35">
      <c r="A6" s="42"/>
      <c r="B6" s="293" t="s">
        <v>174</v>
      </c>
      <c r="C6" s="294"/>
      <c r="D6" s="294"/>
      <c r="E6" s="294"/>
      <c r="F6" s="295" t="s">
        <v>227</v>
      </c>
      <c r="G6" s="295"/>
      <c r="H6" s="295"/>
      <c r="I6" s="84" t="s">
        <v>172</v>
      </c>
      <c r="J6" s="139" t="s">
        <v>83</v>
      </c>
    </row>
    <row r="7" spans="1:10" ht="18" customHeight="1" x14ac:dyDescent="0.35">
      <c r="A7" s="42"/>
      <c r="B7" s="85"/>
      <c r="C7" s="86"/>
      <c r="D7" s="86"/>
      <c r="E7" s="87" t="s">
        <v>175</v>
      </c>
      <c r="F7" s="288" t="s">
        <v>227</v>
      </c>
      <c r="G7" s="288"/>
      <c r="H7" s="288"/>
      <c r="I7" s="88"/>
      <c r="J7" s="89"/>
    </row>
    <row r="8" spans="1:10" ht="18" customHeight="1" x14ac:dyDescent="0.35">
      <c r="A8" s="42"/>
      <c r="B8" s="289" t="s">
        <v>176</v>
      </c>
      <c r="C8" s="290"/>
      <c r="D8" s="290"/>
      <c r="E8" s="290"/>
      <c r="F8" s="291" t="s">
        <v>227</v>
      </c>
      <c r="G8" s="291"/>
      <c r="H8" s="291"/>
      <c r="I8" s="78" t="s">
        <v>172</v>
      </c>
      <c r="J8" s="140" t="s">
        <v>83</v>
      </c>
    </row>
    <row r="9" spans="1:10" ht="18" customHeight="1" x14ac:dyDescent="0.35">
      <c r="A9" s="42"/>
      <c r="B9" s="90"/>
      <c r="C9" s="91"/>
      <c r="D9" s="91"/>
      <c r="E9" s="92" t="s">
        <v>177</v>
      </c>
      <c r="F9" s="292" t="s">
        <v>227</v>
      </c>
      <c r="G9" s="292"/>
      <c r="H9" s="292"/>
      <c r="I9" s="93"/>
      <c r="J9" s="94"/>
    </row>
    <row r="10" spans="1:10" ht="18" customHeight="1" x14ac:dyDescent="0.35">
      <c r="A10" s="95"/>
      <c r="B10" s="276" t="s">
        <v>178</v>
      </c>
      <c r="C10" s="277"/>
      <c r="D10" s="277"/>
      <c r="E10" s="277"/>
      <c r="F10" s="291" t="s">
        <v>227</v>
      </c>
      <c r="G10" s="291"/>
      <c r="H10" s="291"/>
      <c r="I10" s="97" t="s">
        <v>172</v>
      </c>
      <c r="J10" s="141" t="s">
        <v>83</v>
      </c>
    </row>
    <row r="11" spans="1:10" ht="18" customHeight="1" x14ac:dyDescent="0.35">
      <c r="A11" s="95"/>
      <c r="B11" s="403" t="s">
        <v>235</v>
      </c>
      <c r="C11" s="404"/>
      <c r="D11" s="404"/>
      <c r="E11" s="404"/>
      <c r="F11" s="278" t="s">
        <v>227</v>
      </c>
      <c r="G11" s="278"/>
      <c r="H11" s="278"/>
      <c r="I11" s="405" t="s">
        <v>172</v>
      </c>
      <c r="J11" s="140" t="s">
        <v>83</v>
      </c>
    </row>
    <row r="12" spans="1:10" ht="18.5" customHeight="1" x14ac:dyDescent="0.35">
      <c r="A12" s="95"/>
      <c r="B12" s="276" t="s">
        <v>179</v>
      </c>
      <c r="C12" s="277"/>
      <c r="D12" s="277"/>
      <c r="E12" s="277"/>
      <c r="F12" s="278" t="s">
        <v>227</v>
      </c>
      <c r="G12" s="278"/>
      <c r="H12" s="278"/>
      <c r="I12" s="97" t="s">
        <v>172</v>
      </c>
      <c r="J12" s="141" t="s">
        <v>83</v>
      </c>
    </row>
    <row r="13" spans="1:10" ht="18.5" customHeight="1" thickBot="1" x14ac:dyDescent="0.4">
      <c r="A13" s="95"/>
      <c r="B13" s="95"/>
      <c r="C13" s="95"/>
      <c r="D13" s="95"/>
      <c r="E13" s="96"/>
      <c r="F13" s="96"/>
      <c r="G13" s="96"/>
      <c r="H13" s="96"/>
      <c r="I13" s="78"/>
      <c r="J13" s="79"/>
    </row>
    <row r="14" spans="1:10" ht="27.5" customHeight="1" thickBot="1" x14ac:dyDescent="0.4">
      <c r="A14" s="406" t="s">
        <v>236</v>
      </c>
      <c r="B14" s="407"/>
      <c r="C14" s="407"/>
      <c r="D14" s="137" t="s">
        <v>180</v>
      </c>
      <c r="E14" s="42"/>
      <c r="F14" s="42"/>
      <c r="G14" s="42"/>
      <c r="H14" s="42"/>
      <c r="I14" s="42"/>
      <c r="J14" s="42"/>
    </row>
    <row r="15" spans="1:10" ht="27.5" customHeight="1" thickBot="1" x14ac:dyDescent="0.4">
      <c r="A15" s="408" t="s">
        <v>237</v>
      </c>
      <c r="B15" s="409"/>
      <c r="C15" s="410"/>
      <c r="D15" s="411" t="s">
        <v>180</v>
      </c>
      <c r="E15" s="42"/>
      <c r="F15" s="42"/>
      <c r="G15" s="42"/>
      <c r="H15" s="42"/>
      <c r="I15" s="42"/>
      <c r="J15" s="42"/>
    </row>
    <row r="16" spans="1:10" ht="19" customHeight="1" x14ac:dyDescent="0.35">
      <c r="A16" s="279" t="s">
        <v>181</v>
      </c>
      <c r="B16" s="260" t="s">
        <v>182</v>
      </c>
      <c r="C16" s="282" t="s">
        <v>183</v>
      </c>
      <c r="D16" s="260" t="s">
        <v>207</v>
      </c>
      <c r="E16" s="285" t="s">
        <v>184</v>
      </c>
      <c r="F16" s="286"/>
      <c r="G16" s="287"/>
      <c r="H16" s="260" t="s">
        <v>185</v>
      </c>
      <c r="I16" s="260" t="s">
        <v>208</v>
      </c>
      <c r="J16" s="263" t="s">
        <v>186</v>
      </c>
    </row>
    <row r="17" spans="1:23" ht="18" customHeight="1" x14ac:dyDescent="0.35">
      <c r="A17" s="280"/>
      <c r="B17" s="261"/>
      <c r="C17" s="283"/>
      <c r="D17" s="261"/>
      <c r="E17" s="266" t="s">
        <v>187</v>
      </c>
      <c r="F17" s="267"/>
      <c r="G17" s="272" t="s">
        <v>188</v>
      </c>
      <c r="H17" s="261"/>
      <c r="I17" s="261"/>
      <c r="J17" s="264"/>
    </row>
    <row r="18" spans="1:23" ht="63" customHeight="1" x14ac:dyDescent="0.35">
      <c r="A18" s="281"/>
      <c r="B18" s="261"/>
      <c r="C18" s="284"/>
      <c r="D18" s="261"/>
      <c r="E18" s="268"/>
      <c r="F18" s="269"/>
      <c r="G18" s="273"/>
      <c r="H18" s="261"/>
      <c r="I18" s="262"/>
      <c r="J18" s="265"/>
      <c r="K18" s="275" t="s">
        <v>189</v>
      </c>
      <c r="L18" s="259" t="s">
        <v>190</v>
      </c>
      <c r="M18" s="259"/>
      <c r="N18" s="259"/>
      <c r="O18" s="259"/>
      <c r="P18" s="259" t="s">
        <v>191</v>
      </c>
      <c r="Q18" s="259"/>
      <c r="R18" s="259"/>
      <c r="S18" s="259" t="s">
        <v>192</v>
      </c>
      <c r="T18" s="259"/>
      <c r="U18" s="259"/>
      <c r="V18" s="259"/>
      <c r="W18" s="259"/>
    </row>
    <row r="19" spans="1:23" ht="94.5" x14ac:dyDescent="0.35">
      <c r="A19" s="98"/>
      <c r="B19" s="99" t="s">
        <v>193</v>
      </c>
      <c r="C19" s="99" t="s">
        <v>194</v>
      </c>
      <c r="D19" s="99" t="s">
        <v>194</v>
      </c>
      <c r="E19" s="270"/>
      <c r="F19" s="271"/>
      <c r="G19" s="274"/>
      <c r="H19" s="99" t="s">
        <v>195</v>
      </c>
      <c r="I19" s="99" t="s">
        <v>194</v>
      </c>
      <c r="J19" s="100" t="s">
        <v>194</v>
      </c>
      <c r="K19" s="275"/>
      <c r="L19" s="66" t="s">
        <v>196</v>
      </c>
      <c r="M19" s="67" t="s">
        <v>197</v>
      </c>
      <c r="N19" s="67" t="s">
        <v>238</v>
      </c>
      <c r="O19" s="67" t="s">
        <v>188</v>
      </c>
      <c r="P19" s="67" t="s">
        <v>197</v>
      </c>
      <c r="Q19" s="67" t="s">
        <v>238</v>
      </c>
      <c r="R19" s="67" t="s">
        <v>188</v>
      </c>
      <c r="S19" s="67" t="s">
        <v>198</v>
      </c>
      <c r="T19" s="67" t="s">
        <v>199</v>
      </c>
      <c r="U19" s="67" t="s">
        <v>188</v>
      </c>
      <c r="V19" s="67" t="s">
        <v>238</v>
      </c>
      <c r="W19" s="68" t="s">
        <v>197</v>
      </c>
    </row>
    <row r="20" spans="1:23" ht="34" customHeight="1" x14ac:dyDescent="0.35">
      <c r="A20" s="129"/>
      <c r="B20" s="412"/>
      <c r="C20" s="130"/>
      <c r="D20" s="130"/>
      <c r="E20" s="255"/>
      <c r="F20" s="256"/>
      <c r="G20" s="131" t="s">
        <v>201</v>
      </c>
      <c r="H20" s="131"/>
      <c r="I20" s="130"/>
      <c r="J20" s="132"/>
      <c r="K20" s="275"/>
      <c r="L20" s="69" t="e">
        <f>VLOOKUP(E20,[1]リスト!$A$2:$B$3,2,FALSE)</f>
        <v>#N/A</v>
      </c>
      <c r="M20" s="65">
        <f>IF($D$14="有",5,0)</f>
        <v>5</v>
      </c>
      <c r="N20" s="65">
        <f>IF($D$15="有",5,0)</f>
        <v>5</v>
      </c>
      <c r="O20" s="65">
        <f>IF(G20="○",15,0)</f>
        <v>15</v>
      </c>
      <c r="P20" s="65">
        <f>IF($D$14="有",C20+D20-I20,"")</f>
        <v>0</v>
      </c>
      <c r="Q20" s="65">
        <f>IF($D$15="有",C20+D20-I20,"")</f>
        <v>0</v>
      </c>
      <c r="R20" s="65">
        <f t="shared" ref="R20:R83" si="0">IF(G20="○",C20+D20-I20,"")</f>
        <v>0</v>
      </c>
      <c r="S20" s="65" t="str">
        <f>IF(E20=[1]リスト!$A$2,'参考様式（補助額計算書（計画））'!B20,"")</f>
        <v/>
      </c>
      <c r="T20" s="65" t="str">
        <f>IF(E20=[1]リスト!$A$3,'参考様式（補助額計算書（計画））'!B20,"")</f>
        <v/>
      </c>
      <c r="U20" s="65">
        <f>IF(G20="○",B20,"")</f>
        <v>0</v>
      </c>
      <c r="V20" s="65">
        <f>IF($D$15="有",B20,"")</f>
        <v>0</v>
      </c>
      <c r="W20" s="70">
        <f>IF($D$14="有",B20,"")</f>
        <v>0</v>
      </c>
    </row>
    <row r="21" spans="1:23" ht="34" customHeight="1" x14ac:dyDescent="0.35">
      <c r="A21" s="129"/>
      <c r="B21" s="412"/>
      <c r="C21" s="130"/>
      <c r="D21" s="130"/>
      <c r="E21" s="255"/>
      <c r="F21" s="256"/>
      <c r="G21" s="131"/>
      <c r="H21" s="131"/>
      <c r="I21" s="130"/>
      <c r="J21" s="132"/>
      <c r="K21" s="275"/>
      <c r="L21" s="69" t="e">
        <f>VLOOKUP(E21,[1]リスト!$A$2:$B$3,2,FALSE)</f>
        <v>#N/A</v>
      </c>
      <c r="M21" s="65">
        <f t="shared" ref="M21:M121" si="1">IF($D$14="有",5,0)</f>
        <v>5</v>
      </c>
      <c r="N21" s="65">
        <f t="shared" ref="N21:N84" si="2">IF($D$15="有",5,0)</f>
        <v>5</v>
      </c>
      <c r="O21" s="65">
        <f>IF(G21="○",15,0)</f>
        <v>0</v>
      </c>
      <c r="P21" s="65">
        <f t="shared" ref="P21:P54" si="3">IF($D$14="有",C21+D21-I21,"")</f>
        <v>0</v>
      </c>
      <c r="Q21" s="65">
        <f t="shared" ref="Q21:Q84" si="4">IF($D$15="有",C21+D21-I21,"")</f>
        <v>0</v>
      </c>
      <c r="R21" s="65" t="str">
        <f t="shared" si="0"/>
        <v/>
      </c>
      <c r="S21" s="65" t="str">
        <f>IF(E21=[1]リスト!$A$2,'参考様式（補助額計算書（計画））'!B21,"")</f>
        <v/>
      </c>
      <c r="T21" s="65" t="str">
        <f>IF(E21=[1]リスト!$A$3,'参考様式（補助額計算書（計画））'!B21,"")</f>
        <v/>
      </c>
      <c r="U21" s="65" t="str">
        <f t="shared" ref="U21:U54" si="5">IF(G21="○",B21,"")</f>
        <v/>
      </c>
      <c r="V21" s="65">
        <f>IF($D$15="有",B21,"")</f>
        <v>0</v>
      </c>
      <c r="W21" s="70">
        <f t="shared" ref="W21:W54" si="6">IF($D$14="有",B21,"")</f>
        <v>0</v>
      </c>
    </row>
    <row r="22" spans="1:23" ht="34" customHeight="1" x14ac:dyDescent="0.35">
      <c r="A22" s="129"/>
      <c r="B22" s="412"/>
      <c r="C22" s="130"/>
      <c r="D22" s="130"/>
      <c r="E22" s="255"/>
      <c r="F22" s="256"/>
      <c r="G22" s="131"/>
      <c r="H22" s="131"/>
      <c r="I22" s="130"/>
      <c r="J22" s="132"/>
      <c r="K22" s="275"/>
      <c r="L22" s="69" t="e">
        <f>VLOOKUP(E22,[1]リスト!$A$2:$B$3,2,FALSE)</f>
        <v>#N/A</v>
      </c>
      <c r="M22" s="65">
        <f t="shared" si="1"/>
        <v>5</v>
      </c>
      <c r="N22" s="65">
        <f t="shared" si="2"/>
        <v>5</v>
      </c>
      <c r="O22" s="65">
        <f t="shared" ref="O22:O54" si="7">IF(G22="○",15,0)</f>
        <v>0</v>
      </c>
      <c r="P22" s="65">
        <f t="shared" si="3"/>
        <v>0</v>
      </c>
      <c r="Q22" s="65">
        <f t="shared" si="4"/>
        <v>0</v>
      </c>
      <c r="R22" s="65" t="str">
        <f t="shared" si="0"/>
        <v/>
      </c>
      <c r="S22" s="65" t="str">
        <f>IF(E22=[1]リスト!$A$2,'参考様式（補助額計算書（計画））'!B22,"")</f>
        <v/>
      </c>
      <c r="T22" s="65" t="str">
        <f>IF(E22=[1]リスト!$A$3,'参考様式（補助額計算書（計画））'!B22,"")</f>
        <v/>
      </c>
      <c r="U22" s="65" t="str">
        <f t="shared" si="5"/>
        <v/>
      </c>
      <c r="V22" s="65">
        <f t="shared" ref="V22:V85" si="8">IF($D$15="有",B22,"")</f>
        <v>0</v>
      </c>
      <c r="W22" s="70">
        <f t="shared" si="6"/>
        <v>0</v>
      </c>
    </row>
    <row r="23" spans="1:23" ht="34" customHeight="1" x14ac:dyDescent="0.35">
      <c r="A23" s="129"/>
      <c r="B23" s="412"/>
      <c r="C23" s="130"/>
      <c r="D23" s="130"/>
      <c r="E23" s="255"/>
      <c r="F23" s="256"/>
      <c r="G23" s="131"/>
      <c r="H23" s="131"/>
      <c r="I23" s="130"/>
      <c r="J23" s="132"/>
      <c r="K23" s="275"/>
      <c r="L23" s="69" t="e">
        <f>VLOOKUP(E23,[1]リスト!$A$2:$B$3,2,FALSE)</f>
        <v>#N/A</v>
      </c>
      <c r="M23" s="65">
        <f t="shared" si="1"/>
        <v>5</v>
      </c>
      <c r="N23" s="65">
        <f t="shared" si="2"/>
        <v>5</v>
      </c>
      <c r="O23" s="65">
        <f t="shared" si="7"/>
        <v>0</v>
      </c>
      <c r="P23" s="65">
        <f t="shared" si="3"/>
        <v>0</v>
      </c>
      <c r="Q23" s="65">
        <f t="shared" si="4"/>
        <v>0</v>
      </c>
      <c r="R23" s="65" t="str">
        <f t="shared" si="0"/>
        <v/>
      </c>
      <c r="S23" s="65" t="str">
        <f>IF(E23=[1]リスト!$A$2,'参考様式（補助額計算書（計画））'!B23,"")</f>
        <v/>
      </c>
      <c r="T23" s="65" t="str">
        <f>IF(E23=[1]リスト!$A$3,'参考様式（補助額計算書（計画））'!B23,"")</f>
        <v/>
      </c>
      <c r="U23" s="65" t="str">
        <f t="shared" si="5"/>
        <v/>
      </c>
      <c r="V23" s="65">
        <f t="shared" si="8"/>
        <v>0</v>
      </c>
      <c r="W23" s="70">
        <f t="shared" si="6"/>
        <v>0</v>
      </c>
    </row>
    <row r="24" spans="1:23" ht="34" customHeight="1" x14ac:dyDescent="0.35">
      <c r="A24" s="129"/>
      <c r="B24" s="412"/>
      <c r="C24" s="130"/>
      <c r="D24" s="130"/>
      <c r="E24" s="255"/>
      <c r="F24" s="256"/>
      <c r="G24" s="131"/>
      <c r="H24" s="131"/>
      <c r="I24" s="130"/>
      <c r="J24" s="132"/>
      <c r="K24" s="275"/>
      <c r="L24" s="69" t="e">
        <f>VLOOKUP(E24,[1]リスト!$A$2:$B$3,2,FALSE)</f>
        <v>#N/A</v>
      </c>
      <c r="M24" s="65">
        <f t="shared" si="1"/>
        <v>5</v>
      </c>
      <c r="N24" s="65">
        <f t="shared" si="2"/>
        <v>5</v>
      </c>
      <c r="O24" s="65">
        <f t="shared" si="7"/>
        <v>0</v>
      </c>
      <c r="P24" s="65">
        <f t="shared" si="3"/>
        <v>0</v>
      </c>
      <c r="Q24" s="65">
        <f t="shared" si="4"/>
        <v>0</v>
      </c>
      <c r="R24" s="65" t="str">
        <f t="shared" si="0"/>
        <v/>
      </c>
      <c r="S24" s="65" t="str">
        <f>IF(E24=[1]リスト!$A$2,'参考様式（補助額計算書（計画））'!B24,"")</f>
        <v/>
      </c>
      <c r="T24" s="65" t="str">
        <f>IF(E24=[1]リスト!$A$3,'参考様式（補助額計算書（計画））'!B24,"")</f>
        <v/>
      </c>
      <c r="U24" s="65" t="str">
        <f t="shared" si="5"/>
        <v/>
      </c>
      <c r="V24" s="65">
        <f t="shared" si="8"/>
        <v>0</v>
      </c>
      <c r="W24" s="70">
        <f t="shared" si="6"/>
        <v>0</v>
      </c>
    </row>
    <row r="25" spans="1:23" ht="34" customHeight="1" x14ac:dyDescent="0.35">
      <c r="A25" s="129"/>
      <c r="B25" s="412"/>
      <c r="C25" s="130"/>
      <c r="D25" s="130"/>
      <c r="E25" s="255"/>
      <c r="F25" s="256"/>
      <c r="G25" s="131"/>
      <c r="H25" s="131"/>
      <c r="I25" s="130"/>
      <c r="J25" s="132"/>
      <c r="K25" s="275"/>
      <c r="L25" s="69" t="e">
        <f>VLOOKUP(E25,[1]リスト!$A$2:$B$3,2,FALSE)</f>
        <v>#N/A</v>
      </c>
      <c r="M25" s="65">
        <f t="shared" si="1"/>
        <v>5</v>
      </c>
      <c r="N25" s="65">
        <f t="shared" si="2"/>
        <v>5</v>
      </c>
      <c r="O25" s="65">
        <f t="shared" si="7"/>
        <v>0</v>
      </c>
      <c r="P25" s="65">
        <f t="shared" si="3"/>
        <v>0</v>
      </c>
      <c r="Q25" s="65">
        <f t="shared" si="4"/>
        <v>0</v>
      </c>
      <c r="R25" s="65" t="str">
        <f t="shared" si="0"/>
        <v/>
      </c>
      <c r="S25" s="65" t="str">
        <f>IF(E25=[1]リスト!$A$2,'参考様式（補助額計算書（計画））'!B25,"")</f>
        <v/>
      </c>
      <c r="T25" s="65" t="str">
        <f>IF(E25=[1]リスト!$A$3,'参考様式（補助額計算書（計画））'!B25,"")</f>
        <v/>
      </c>
      <c r="U25" s="65" t="str">
        <f t="shared" si="5"/>
        <v/>
      </c>
      <c r="V25" s="65">
        <f t="shared" si="8"/>
        <v>0</v>
      </c>
      <c r="W25" s="70">
        <f t="shared" si="6"/>
        <v>0</v>
      </c>
    </row>
    <row r="26" spans="1:23" ht="34" customHeight="1" x14ac:dyDescent="0.35">
      <c r="A26" s="129"/>
      <c r="B26" s="412"/>
      <c r="C26" s="130"/>
      <c r="D26" s="130"/>
      <c r="E26" s="255"/>
      <c r="F26" s="256"/>
      <c r="G26" s="131"/>
      <c r="H26" s="131"/>
      <c r="I26" s="131"/>
      <c r="J26" s="132"/>
      <c r="K26" s="275"/>
      <c r="L26" s="69" t="e">
        <f>VLOOKUP(E26,[1]リスト!$A$2:$B$3,2,FALSE)</f>
        <v>#N/A</v>
      </c>
      <c r="M26" s="65">
        <f t="shared" si="1"/>
        <v>5</v>
      </c>
      <c r="N26" s="65">
        <f t="shared" si="2"/>
        <v>5</v>
      </c>
      <c r="O26" s="65">
        <f t="shared" si="7"/>
        <v>0</v>
      </c>
      <c r="P26" s="65">
        <f t="shared" si="3"/>
        <v>0</v>
      </c>
      <c r="Q26" s="65">
        <f t="shared" si="4"/>
        <v>0</v>
      </c>
      <c r="R26" s="65" t="str">
        <f t="shared" si="0"/>
        <v/>
      </c>
      <c r="S26" s="65" t="str">
        <f>IF(E26=[1]リスト!$A$2,'参考様式（補助額計算書（計画））'!B26,"")</f>
        <v/>
      </c>
      <c r="T26" s="65" t="str">
        <f>IF(E26=[1]リスト!$A$3,'参考様式（補助額計算書（計画））'!B26,"")</f>
        <v/>
      </c>
      <c r="U26" s="65" t="str">
        <f t="shared" si="5"/>
        <v/>
      </c>
      <c r="V26" s="65">
        <f t="shared" si="8"/>
        <v>0</v>
      </c>
      <c r="W26" s="70">
        <f t="shared" si="6"/>
        <v>0</v>
      </c>
    </row>
    <row r="27" spans="1:23" ht="34" customHeight="1" x14ac:dyDescent="0.35">
      <c r="A27" s="129"/>
      <c r="B27" s="412"/>
      <c r="C27" s="130"/>
      <c r="D27" s="130"/>
      <c r="E27" s="255"/>
      <c r="F27" s="256"/>
      <c r="G27" s="131"/>
      <c r="H27" s="131"/>
      <c r="I27" s="131"/>
      <c r="J27" s="132"/>
      <c r="K27" s="275"/>
      <c r="L27" s="69" t="e">
        <f>VLOOKUP(E27,[1]リスト!$A$2:$B$3,2,FALSE)</f>
        <v>#N/A</v>
      </c>
      <c r="M27" s="65">
        <f t="shared" si="1"/>
        <v>5</v>
      </c>
      <c r="N27" s="65">
        <f t="shared" si="2"/>
        <v>5</v>
      </c>
      <c r="O27" s="65">
        <f t="shared" si="7"/>
        <v>0</v>
      </c>
      <c r="P27" s="65">
        <f t="shared" si="3"/>
        <v>0</v>
      </c>
      <c r="Q27" s="65">
        <f t="shared" si="4"/>
        <v>0</v>
      </c>
      <c r="R27" s="65" t="str">
        <f t="shared" si="0"/>
        <v/>
      </c>
      <c r="S27" s="65" t="str">
        <f>IF(E27=[1]リスト!$A$2,'参考様式（補助額計算書（計画））'!B27,"")</f>
        <v/>
      </c>
      <c r="T27" s="65" t="str">
        <f>IF(E27=[1]リスト!$A$3,'参考様式（補助額計算書（計画））'!B27,"")</f>
        <v/>
      </c>
      <c r="U27" s="65" t="str">
        <f t="shared" si="5"/>
        <v/>
      </c>
      <c r="V27" s="65">
        <f t="shared" si="8"/>
        <v>0</v>
      </c>
      <c r="W27" s="70">
        <f t="shared" si="6"/>
        <v>0</v>
      </c>
    </row>
    <row r="28" spans="1:23" ht="34" customHeight="1" x14ac:dyDescent="0.35">
      <c r="A28" s="129"/>
      <c r="B28" s="412"/>
      <c r="C28" s="130"/>
      <c r="D28" s="130"/>
      <c r="E28" s="255"/>
      <c r="F28" s="256"/>
      <c r="G28" s="131"/>
      <c r="H28" s="131"/>
      <c r="I28" s="131"/>
      <c r="J28" s="132"/>
      <c r="K28" s="275"/>
      <c r="L28" s="69" t="e">
        <f>VLOOKUP(E28,[1]リスト!$A$2:$B$3,2,FALSE)</f>
        <v>#N/A</v>
      </c>
      <c r="M28" s="65">
        <f t="shared" si="1"/>
        <v>5</v>
      </c>
      <c r="N28" s="65">
        <f t="shared" si="2"/>
        <v>5</v>
      </c>
      <c r="O28" s="65">
        <f t="shared" si="7"/>
        <v>0</v>
      </c>
      <c r="P28" s="65">
        <f t="shared" si="3"/>
        <v>0</v>
      </c>
      <c r="Q28" s="65">
        <f t="shared" si="4"/>
        <v>0</v>
      </c>
      <c r="R28" s="65" t="str">
        <f t="shared" si="0"/>
        <v/>
      </c>
      <c r="S28" s="65" t="str">
        <f>IF(E28=[1]リスト!$A$2,'参考様式（補助額計算書（計画））'!B28,"")</f>
        <v/>
      </c>
      <c r="T28" s="65" t="str">
        <f>IF(E28=[1]リスト!$A$3,'参考様式（補助額計算書（計画））'!B28,"")</f>
        <v/>
      </c>
      <c r="U28" s="65" t="str">
        <f t="shared" si="5"/>
        <v/>
      </c>
      <c r="V28" s="65">
        <f t="shared" si="8"/>
        <v>0</v>
      </c>
      <c r="W28" s="70">
        <f t="shared" si="6"/>
        <v>0</v>
      </c>
    </row>
    <row r="29" spans="1:23" ht="34" customHeight="1" x14ac:dyDescent="0.35">
      <c r="A29" s="129"/>
      <c r="B29" s="412"/>
      <c r="C29" s="130"/>
      <c r="D29" s="130"/>
      <c r="E29" s="255"/>
      <c r="F29" s="256"/>
      <c r="G29" s="131"/>
      <c r="H29" s="131"/>
      <c r="I29" s="131"/>
      <c r="J29" s="132"/>
      <c r="K29" s="275"/>
      <c r="L29" s="69" t="e">
        <f>VLOOKUP(E29,[1]リスト!$A$2:$B$3,2,FALSE)</f>
        <v>#N/A</v>
      </c>
      <c r="M29" s="65">
        <f t="shared" si="1"/>
        <v>5</v>
      </c>
      <c r="N29" s="65">
        <f t="shared" si="2"/>
        <v>5</v>
      </c>
      <c r="O29" s="65">
        <f t="shared" si="7"/>
        <v>0</v>
      </c>
      <c r="P29" s="65">
        <f t="shared" si="3"/>
        <v>0</v>
      </c>
      <c r="Q29" s="65">
        <f t="shared" si="4"/>
        <v>0</v>
      </c>
      <c r="R29" s="65" t="str">
        <f t="shared" si="0"/>
        <v/>
      </c>
      <c r="S29" s="65" t="str">
        <f>IF(E29=[1]リスト!$A$2,'参考様式（補助額計算書（計画））'!B29,"")</f>
        <v/>
      </c>
      <c r="T29" s="65" t="str">
        <f>IF(E29=[1]リスト!$A$3,'参考様式（補助額計算書（計画））'!B29,"")</f>
        <v/>
      </c>
      <c r="U29" s="65" t="str">
        <f t="shared" si="5"/>
        <v/>
      </c>
      <c r="V29" s="65">
        <f t="shared" si="8"/>
        <v>0</v>
      </c>
      <c r="W29" s="70">
        <f t="shared" si="6"/>
        <v>0</v>
      </c>
    </row>
    <row r="30" spans="1:23" ht="34" customHeight="1" x14ac:dyDescent="0.35">
      <c r="A30" s="129"/>
      <c r="B30" s="412"/>
      <c r="C30" s="130"/>
      <c r="D30" s="130"/>
      <c r="E30" s="255"/>
      <c r="F30" s="256"/>
      <c r="G30" s="131"/>
      <c r="H30" s="131"/>
      <c r="I30" s="131"/>
      <c r="J30" s="132"/>
      <c r="K30" s="275"/>
      <c r="L30" s="69" t="e">
        <f>VLOOKUP(E30,[1]リスト!$A$2:$B$3,2,FALSE)</f>
        <v>#N/A</v>
      </c>
      <c r="M30" s="65">
        <f t="shared" si="1"/>
        <v>5</v>
      </c>
      <c r="N30" s="65">
        <f t="shared" si="2"/>
        <v>5</v>
      </c>
      <c r="O30" s="65">
        <f t="shared" si="7"/>
        <v>0</v>
      </c>
      <c r="P30" s="65">
        <f t="shared" si="3"/>
        <v>0</v>
      </c>
      <c r="Q30" s="65">
        <f t="shared" si="4"/>
        <v>0</v>
      </c>
      <c r="R30" s="65" t="str">
        <f t="shared" si="0"/>
        <v/>
      </c>
      <c r="S30" s="65" t="str">
        <f>IF(E30=[1]リスト!$A$2,'参考様式（補助額計算書（計画））'!B30,"")</f>
        <v/>
      </c>
      <c r="T30" s="65" t="str">
        <f>IF(E30=[1]リスト!$A$3,'参考様式（補助額計算書（計画））'!B30,"")</f>
        <v/>
      </c>
      <c r="U30" s="65" t="str">
        <f t="shared" si="5"/>
        <v/>
      </c>
      <c r="V30" s="65">
        <f t="shared" si="8"/>
        <v>0</v>
      </c>
      <c r="W30" s="70">
        <f t="shared" si="6"/>
        <v>0</v>
      </c>
    </row>
    <row r="31" spans="1:23" ht="34" customHeight="1" x14ac:dyDescent="0.35">
      <c r="A31" s="129"/>
      <c r="B31" s="412"/>
      <c r="C31" s="130"/>
      <c r="D31" s="130"/>
      <c r="E31" s="255"/>
      <c r="F31" s="256"/>
      <c r="G31" s="131"/>
      <c r="H31" s="131"/>
      <c r="I31" s="131"/>
      <c r="J31" s="132"/>
      <c r="L31" s="69" t="e">
        <f>VLOOKUP(E31,[1]リスト!$A$2:$B$3,2,FALSE)</f>
        <v>#N/A</v>
      </c>
      <c r="M31" s="65">
        <f t="shared" si="1"/>
        <v>5</v>
      </c>
      <c r="N31" s="65">
        <f t="shared" si="2"/>
        <v>5</v>
      </c>
      <c r="O31" s="65">
        <f t="shared" si="7"/>
        <v>0</v>
      </c>
      <c r="P31" s="65">
        <f t="shared" si="3"/>
        <v>0</v>
      </c>
      <c r="Q31" s="65">
        <f t="shared" si="4"/>
        <v>0</v>
      </c>
      <c r="R31" s="65" t="str">
        <f t="shared" si="0"/>
        <v/>
      </c>
      <c r="S31" s="65" t="str">
        <f>IF(E31=[1]リスト!$A$2,'参考様式（補助額計算書（計画））'!B31,"")</f>
        <v/>
      </c>
      <c r="T31" s="65" t="str">
        <f>IF(E31=[1]リスト!$A$3,'参考様式（補助額計算書（計画））'!B31,"")</f>
        <v/>
      </c>
      <c r="U31" s="65" t="str">
        <f t="shared" si="5"/>
        <v/>
      </c>
      <c r="V31" s="65">
        <f t="shared" si="8"/>
        <v>0</v>
      </c>
      <c r="W31" s="70">
        <f t="shared" si="6"/>
        <v>0</v>
      </c>
    </row>
    <row r="32" spans="1:23" ht="34" customHeight="1" x14ac:dyDescent="0.35">
      <c r="A32" s="129"/>
      <c r="B32" s="412"/>
      <c r="C32" s="130"/>
      <c r="D32" s="130"/>
      <c r="E32" s="255"/>
      <c r="F32" s="256"/>
      <c r="G32" s="131"/>
      <c r="H32" s="131"/>
      <c r="I32" s="131"/>
      <c r="J32" s="132"/>
      <c r="L32" s="69" t="e">
        <f>VLOOKUP(E32,[1]リスト!$A$2:$B$3,2,FALSE)</f>
        <v>#N/A</v>
      </c>
      <c r="M32" s="65">
        <f t="shared" si="1"/>
        <v>5</v>
      </c>
      <c r="N32" s="65">
        <f t="shared" si="2"/>
        <v>5</v>
      </c>
      <c r="O32" s="65">
        <f t="shared" si="7"/>
        <v>0</v>
      </c>
      <c r="P32" s="65">
        <f t="shared" si="3"/>
        <v>0</v>
      </c>
      <c r="Q32" s="65">
        <f t="shared" si="4"/>
        <v>0</v>
      </c>
      <c r="R32" s="65" t="str">
        <f t="shared" si="0"/>
        <v/>
      </c>
      <c r="S32" s="65" t="str">
        <f>IF(E32=[1]リスト!$A$2,'参考様式（補助額計算書（計画））'!B32,"")</f>
        <v/>
      </c>
      <c r="T32" s="65" t="str">
        <f>IF(E32=[1]リスト!$A$3,'参考様式（補助額計算書（計画））'!B32,"")</f>
        <v/>
      </c>
      <c r="U32" s="65" t="str">
        <f t="shared" si="5"/>
        <v/>
      </c>
      <c r="V32" s="65">
        <f t="shared" si="8"/>
        <v>0</v>
      </c>
      <c r="W32" s="70">
        <f t="shared" si="6"/>
        <v>0</v>
      </c>
    </row>
    <row r="33" spans="1:23" ht="34" customHeight="1" x14ac:dyDescent="0.35">
      <c r="A33" s="129"/>
      <c r="B33" s="412"/>
      <c r="C33" s="130"/>
      <c r="D33" s="130"/>
      <c r="E33" s="255"/>
      <c r="F33" s="256"/>
      <c r="G33" s="131"/>
      <c r="H33" s="131"/>
      <c r="I33" s="131"/>
      <c r="J33" s="132"/>
      <c r="L33" s="69" t="e">
        <f>VLOOKUP(E33,[1]リスト!$A$2:$B$3,2,FALSE)</f>
        <v>#N/A</v>
      </c>
      <c r="M33" s="65">
        <f t="shared" si="1"/>
        <v>5</v>
      </c>
      <c r="N33" s="65">
        <f t="shared" si="2"/>
        <v>5</v>
      </c>
      <c r="O33" s="65">
        <f t="shared" si="7"/>
        <v>0</v>
      </c>
      <c r="P33" s="65">
        <f t="shared" si="3"/>
        <v>0</v>
      </c>
      <c r="Q33" s="65">
        <f t="shared" si="4"/>
        <v>0</v>
      </c>
      <c r="R33" s="65" t="str">
        <f t="shared" si="0"/>
        <v/>
      </c>
      <c r="S33" s="65" t="str">
        <f>IF(E33=[1]リスト!$A$2,'参考様式（補助額計算書（計画））'!B33,"")</f>
        <v/>
      </c>
      <c r="T33" s="65" t="str">
        <f>IF(E33=[1]リスト!$A$3,'参考様式（補助額計算書（計画））'!B33,"")</f>
        <v/>
      </c>
      <c r="U33" s="65" t="str">
        <f t="shared" si="5"/>
        <v/>
      </c>
      <c r="V33" s="65">
        <f t="shared" si="8"/>
        <v>0</v>
      </c>
      <c r="W33" s="70">
        <f t="shared" si="6"/>
        <v>0</v>
      </c>
    </row>
    <row r="34" spans="1:23" ht="34" customHeight="1" x14ac:dyDescent="0.35">
      <c r="A34" s="129"/>
      <c r="B34" s="412"/>
      <c r="C34" s="130"/>
      <c r="D34" s="130"/>
      <c r="E34" s="255"/>
      <c r="F34" s="256"/>
      <c r="G34" s="131"/>
      <c r="H34" s="131"/>
      <c r="I34" s="131"/>
      <c r="J34" s="132"/>
      <c r="L34" s="69" t="e">
        <f>VLOOKUP(E34,[1]リスト!$A$2:$B$3,2,FALSE)</f>
        <v>#N/A</v>
      </c>
      <c r="M34" s="65">
        <f t="shared" si="1"/>
        <v>5</v>
      </c>
      <c r="N34" s="65">
        <f t="shared" si="2"/>
        <v>5</v>
      </c>
      <c r="O34" s="65">
        <f t="shared" si="7"/>
        <v>0</v>
      </c>
      <c r="P34" s="65">
        <f t="shared" si="3"/>
        <v>0</v>
      </c>
      <c r="Q34" s="65">
        <f t="shared" si="4"/>
        <v>0</v>
      </c>
      <c r="R34" s="65" t="str">
        <f t="shared" si="0"/>
        <v/>
      </c>
      <c r="S34" s="65" t="str">
        <f>IF(E34=[1]リスト!$A$2,'参考様式（補助額計算書（計画））'!B34,"")</f>
        <v/>
      </c>
      <c r="T34" s="65" t="str">
        <f>IF(E34=[1]リスト!$A$3,'参考様式（補助額計算書（計画））'!B34,"")</f>
        <v/>
      </c>
      <c r="U34" s="65" t="str">
        <f t="shared" si="5"/>
        <v/>
      </c>
      <c r="V34" s="65">
        <f t="shared" si="8"/>
        <v>0</v>
      </c>
      <c r="W34" s="70">
        <f t="shared" si="6"/>
        <v>0</v>
      </c>
    </row>
    <row r="35" spans="1:23" ht="34" customHeight="1" x14ac:dyDescent="0.35">
      <c r="A35" s="129"/>
      <c r="B35" s="412"/>
      <c r="C35" s="130"/>
      <c r="D35" s="130"/>
      <c r="E35" s="255"/>
      <c r="F35" s="256"/>
      <c r="G35" s="131"/>
      <c r="H35" s="131"/>
      <c r="I35" s="131"/>
      <c r="J35" s="132"/>
      <c r="L35" s="69" t="e">
        <f>VLOOKUP(E35,[1]リスト!$A$2:$B$3,2,FALSE)</f>
        <v>#N/A</v>
      </c>
      <c r="M35" s="65">
        <f t="shared" si="1"/>
        <v>5</v>
      </c>
      <c r="N35" s="65">
        <f t="shared" si="2"/>
        <v>5</v>
      </c>
      <c r="O35" s="65">
        <f t="shared" si="7"/>
        <v>0</v>
      </c>
      <c r="P35" s="65">
        <f t="shared" si="3"/>
        <v>0</v>
      </c>
      <c r="Q35" s="65">
        <f t="shared" si="4"/>
        <v>0</v>
      </c>
      <c r="R35" s="65" t="str">
        <f t="shared" si="0"/>
        <v/>
      </c>
      <c r="S35" s="65" t="str">
        <f>IF(E35=[1]リスト!$A$2,'参考様式（補助額計算書（計画））'!B35,"")</f>
        <v/>
      </c>
      <c r="T35" s="65" t="str">
        <f>IF(E35=[1]リスト!$A$3,'参考様式（補助額計算書（計画））'!B35,"")</f>
        <v/>
      </c>
      <c r="U35" s="65" t="str">
        <f t="shared" si="5"/>
        <v/>
      </c>
      <c r="V35" s="65">
        <f t="shared" si="8"/>
        <v>0</v>
      </c>
      <c r="W35" s="70">
        <f t="shared" si="6"/>
        <v>0</v>
      </c>
    </row>
    <row r="36" spans="1:23" ht="34" customHeight="1" x14ac:dyDescent="0.35">
      <c r="A36" s="129"/>
      <c r="B36" s="412"/>
      <c r="C36" s="130"/>
      <c r="D36" s="130"/>
      <c r="E36" s="255"/>
      <c r="F36" s="256"/>
      <c r="G36" s="131"/>
      <c r="H36" s="131"/>
      <c r="I36" s="131"/>
      <c r="J36" s="132"/>
      <c r="L36" s="69" t="e">
        <f>VLOOKUP(E36,[1]リスト!$A$2:$B$3,2,FALSE)</f>
        <v>#N/A</v>
      </c>
      <c r="M36" s="65">
        <f t="shared" si="1"/>
        <v>5</v>
      </c>
      <c r="N36" s="65">
        <f t="shared" si="2"/>
        <v>5</v>
      </c>
      <c r="O36" s="65">
        <f t="shared" si="7"/>
        <v>0</v>
      </c>
      <c r="P36" s="65">
        <f t="shared" si="3"/>
        <v>0</v>
      </c>
      <c r="Q36" s="65">
        <f t="shared" si="4"/>
        <v>0</v>
      </c>
      <c r="R36" s="65" t="str">
        <f t="shared" si="0"/>
        <v/>
      </c>
      <c r="S36" s="65" t="str">
        <f>IF(E36=[1]リスト!$A$2,'参考様式（補助額計算書（計画））'!B36,"")</f>
        <v/>
      </c>
      <c r="T36" s="65" t="str">
        <f>IF(E36=[1]リスト!$A$3,'参考様式（補助額計算書（計画））'!B36,"")</f>
        <v/>
      </c>
      <c r="U36" s="65" t="str">
        <f t="shared" si="5"/>
        <v/>
      </c>
      <c r="V36" s="65">
        <f t="shared" si="8"/>
        <v>0</v>
      </c>
      <c r="W36" s="70">
        <f t="shared" si="6"/>
        <v>0</v>
      </c>
    </row>
    <row r="37" spans="1:23" ht="34" customHeight="1" x14ac:dyDescent="0.35">
      <c r="A37" s="129"/>
      <c r="B37" s="412"/>
      <c r="C37" s="130"/>
      <c r="D37" s="130"/>
      <c r="E37" s="255"/>
      <c r="F37" s="256"/>
      <c r="G37" s="131"/>
      <c r="H37" s="131"/>
      <c r="I37" s="131"/>
      <c r="J37" s="132"/>
      <c r="L37" s="69" t="e">
        <f>VLOOKUP(E37,[1]リスト!$A$2:$B$3,2,FALSE)</f>
        <v>#N/A</v>
      </c>
      <c r="M37" s="65">
        <f t="shared" si="1"/>
        <v>5</v>
      </c>
      <c r="N37" s="65">
        <f t="shared" si="2"/>
        <v>5</v>
      </c>
      <c r="O37" s="65">
        <f t="shared" si="7"/>
        <v>0</v>
      </c>
      <c r="P37" s="65">
        <f t="shared" si="3"/>
        <v>0</v>
      </c>
      <c r="Q37" s="65">
        <f t="shared" si="4"/>
        <v>0</v>
      </c>
      <c r="R37" s="65" t="str">
        <f t="shared" si="0"/>
        <v/>
      </c>
      <c r="S37" s="65" t="str">
        <f>IF(E37=[1]リスト!$A$2,'参考様式（補助額計算書（計画））'!B37,"")</f>
        <v/>
      </c>
      <c r="T37" s="65" t="str">
        <f>IF(E37=[1]リスト!$A$3,'参考様式（補助額計算書（計画））'!B37,"")</f>
        <v/>
      </c>
      <c r="U37" s="65" t="str">
        <f t="shared" si="5"/>
        <v/>
      </c>
      <c r="V37" s="65">
        <f t="shared" si="8"/>
        <v>0</v>
      </c>
      <c r="W37" s="70">
        <f t="shared" si="6"/>
        <v>0</v>
      </c>
    </row>
    <row r="38" spans="1:23" ht="34" customHeight="1" x14ac:dyDescent="0.35">
      <c r="A38" s="129"/>
      <c r="B38" s="412"/>
      <c r="C38" s="130"/>
      <c r="D38" s="130"/>
      <c r="E38" s="255"/>
      <c r="F38" s="256"/>
      <c r="G38" s="131"/>
      <c r="H38" s="131"/>
      <c r="I38" s="131"/>
      <c r="J38" s="132"/>
      <c r="L38" s="69" t="e">
        <f>VLOOKUP(E38,[1]リスト!$A$2:$B$3,2,FALSE)</f>
        <v>#N/A</v>
      </c>
      <c r="M38" s="65">
        <f t="shared" si="1"/>
        <v>5</v>
      </c>
      <c r="N38" s="65">
        <f t="shared" si="2"/>
        <v>5</v>
      </c>
      <c r="O38" s="65">
        <f t="shared" si="7"/>
        <v>0</v>
      </c>
      <c r="P38" s="65">
        <f t="shared" si="3"/>
        <v>0</v>
      </c>
      <c r="Q38" s="65">
        <f t="shared" si="4"/>
        <v>0</v>
      </c>
      <c r="R38" s="65" t="str">
        <f t="shared" si="0"/>
        <v/>
      </c>
      <c r="S38" s="65" t="str">
        <f>IF(E38=[1]リスト!$A$2,'参考様式（補助額計算書（計画））'!B38,"")</f>
        <v/>
      </c>
      <c r="T38" s="65" t="str">
        <f>IF(E38=[1]リスト!$A$3,'参考様式（補助額計算書（計画））'!B38,"")</f>
        <v/>
      </c>
      <c r="U38" s="65" t="str">
        <f t="shared" si="5"/>
        <v/>
      </c>
      <c r="V38" s="65">
        <f t="shared" si="8"/>
        <v>0</v>
      </c>
      <c r="W38" s="70">
        <f t="shared" si="6"/>
        <v>0</v>
      </c>
    </row>
    <row r="39" spans="1:23" ht="34" customHeight="1" x14ac:dyDescent="0.35">
      <c r="A39" s="129"/>
      <c r="B39" s="412"/>
      <c r="C39" s="130"/>
      <c r="D39" s="130"/>
      <c r="E39" s="255"/>
      <c r="F39" s="256"/>
      <c r="G39" s="131"/>
      <c r="H39" s="131"/>
      <c r="I39" s="131"/>
      <c r="J39" s="132"/>
      <c r="L39" s="69" t="e">
        <f>VLOOKUP(E39,[1]リスト!$A$2:$B$3,2,FALSE)</f>
        <v>#N/A</v>
      </c>
      <c r="M39" s="65">
        <f t="shared" si="1"/>
        <v>5</v>
      </c>
      <c r="N39" s="65">
        <f t="shared" si="2"/>
        <v>5</v>
      </c>
      <c r="O39" s="65">
        <f t="shared" si="7"/>
        <v>0</v>
      </c>
      <c r="P39" s="65">
        <f t="shared" si="3"/>
        <v>0</v>
      </c>
      <c r="Q39" s="65">
        <f t="shared" si="4"/>
        <v>0</v>
      </c>
      <c r="R39" s="65" t="str">
        <f t="shared" si="0"/>
        <v/>
      </c>
      <c r="S39" s="65" t="str">
        <f>IF(E39=[1]リスト!$A$2,'参考様式（補助額計算書（計画））'!B39,"")</f>
        <v/>
      </c>
      <c r="T39" s="65" t="str">
        <f>IF(E39=[1]リスト!$A$3,'参考様式（補助額計算書（計画））'!B39,"")</f>
        <v/>
      </c>
      <c r="U39" s="65" t="str">
        <f t="shared" si="5"/>
        <v/>
      </c>
      <c r="V39" s="65">
        <f t="shared" si="8"/>
        <v>0</v>
      </c>
      <c r="W39" s="70">
        <f t="shared" si="6"/>
        <v>0</v>
      </c>
    </row>
    <row r="40" spans="1:23" ht="34" customHeight="1" x14ac:dyDescent="0.35">
      <c r="A40" s="129"/>
      <c r="B40" s="412"/>
      <c r="C40" s="130"/>
      <c r="D40" s="130"/>
      <c r="E40" s="255"/>
      <c r="F40" s="256"/>
      <c r="G40" s="131"/>
      <c r="H40" s="131"/>
      <c r="I40" s="131"/>
      <c r="J40" s="132"/>
      <c r="L40" s="69" t="e">
        <f>VLOOKUP(E40,[1]リスト!$A$2:$B$3,2,FALSE)</f>
        <v>#N/A</v>
      </c>
      <c r="M40" s="65">
        <f t="shared" si="1"/>
        <v>5</v>
      </c>
      <c r="N40" s="65">
        <f t="shared" si="2"/>
        <v>5</v>
      </c>
      <c r="O40" s="65">
        <f t="shared" si="7"/>
        <v>0</v>
      </c>
      <c r="P40" s="65">
        <f t="shared" si="3"/>
        <v>0</v>
      </c>
      <c r="Q40" s="65">
        <f t="shared" si="4"/>
        <v>0</v>
      </c>
      <c r="R40" s="65" t="str">
        <f t="shared" si="0"/>
        <v/>
      </c>
      <c r="S40" s="65" t="str">
        <f>IF(E40=[1]リスト!$A$2,'参考様式（補助額計算書（計画））'!B40,"")</f>
        <v/>
      </c>
      <c r="T40" s="65" t="str">
        <f>IF(E40=[1]リスト!$A$3,'参考様式（補助額計算書（計画））'!B40,"")</f>
        <v/>
      </c>
      <c r="U40" s="65" t="str">
        <f t="shared" si="5"/>
        <v/>
      </c>
      <c r="V40" s="65">
        <f t="shared" si="8"/>
        <v>0</v>
      </c>
      <c r="W40" s="70">
        <f t="shared" si="6"/>
        <v>0</v>
      </c>
    </row>
    <row r="41" spans="1:23" ht="34" customHeight="1" x14ac:dyDescent="0.35">
      <c r="A41" s="129"/>
      <c r="B41" s="412"/>
      <c r="C41" s="130"/>
      <c r="D41" s="130"/>
      <c r="E41" s="255"/>
      <c r="F41" s="256"/>
      <c r="G41" s="131"/>
      <c r="H41" s="131"/>
      <c r="I41" s="131"/>
      <c r="J41" s="132"/>
      <c r="L41" s="69" t="e">
        <f>VLOOKUP(E41,[1]リスト!$A$2:$B$3,2,FALSE)</f>
        <v>#N/A</v>
      </c>
      <c r="M41" s="65">
        <f t="shared" si="1"/>
        <v>5</v>
      </c>
      <c r="N41" s="65">
        <f t="shared" si="2"/>
        <v>5</v>
      </c>
      <c r="O41" s="65">
        <f t="shared" si="7"/>
        <v>0</v>
      </c>
      <c r="P41" s="65">
        <f t="shared" si="3"/>
        <v>0</v>
      </c>
      <c r="Q41" s="65">
        <f t="shared" si="4"/>
        <v>0</v>
      </c>
      <c r="R41" s="65" t="str">
        <f t="shared" si="0"/>
        <v/>
      </c>
      <c r="S41" s="65" t="str">
        <f>IF(E41=[1]リスト!$A$2,'参考様式（補助額計算書（計画））'!B41,"")</f>
        <v/>
      </c>
      <c r="T41" s="65" t="str">
        <f>IF(E41=[1]リスト!$A$3,'参考様式（補助額計算書（計画））'!B41,"")</f>
        <v/>
      </c>
      <c r="U41" s="65" t="str">
        <f t="shared" si="5"/>
        <v/>
      </c>
      <c r="V41" s="65">
        <f t="shared" si="8"/>
        <v>0</v>
      </c>
      <c r="W41" s="70">
        <f t="shared" si="6"/>
        <v>0</v>
      </c>
    </row>
    <row r="42" spans="1:23" ht="34" customHeight="1" x14ac:dyDescent="0.35">
      <c r="A42" s="129"/>
      <c r="B42" s="412"/>
      <c r="C42" s="130"/>
      <c r="D42" s="130"/>
      <c r="E42" s="255"/>
      <c r="F42" s="256"/>
      <c r="G42" s="131"/>
      <c r="H42" s="131"/>
      <c r="I42" s="131"/>
      <c r="J42" s="132"/>
      <c r="L42" s="69" t="e">
        <f>VLOOKUP(E42,[1]リスト!$A$2:$B$3,2,FALSE)</f>
        <v>#N/A</v>
      </c>
      <c r="M42" s="65">
        <f t="shared" si="1"/>
        <v>5</v>
      </c>
      <c r="N42" s="65">
        <f t="shared" si="2"/>
        <v>5</v>
      </c>
      <c r="O42" s="65">
        <f t="shared" si="7"/>
        <v>0</v>
      </c>
      <c r="P42" s="65">
        <f t="shared" si="3"/>
        <v>0</v>
      </c>
      <c r="Q42" s="65">
        <f t="shared" si="4"/>
        <v>0</v>
      </c>
      <c r="R42" s="65" t="str">
        <f t="shared" si="0"/>
        <v/>
      </c>
      <c r="S42" s="65" t="str">
        <f>IF(E42=[1]リスト!$A$2,'参考様式（補助額計算書（計画））'!B42,"")</f>
        <v/>
      </c>
      <c r="T42" s="65" t="str">
        <f>IF(E42=[1]リスト!$A$3,'参考様式（補助額計算書（計画））'!B42,"")</f>
        <v/>
      </c>
      <c r="U42" s="65" t="str">
        <f t="shared" si="5"/>
        <v/>
      </c>
      <c r="V42" s="65">
        <f t="shared" si="8"/>
        <v>0</v>
      </c>
      <c r="W42" s="70">
        <f t="shared" si="6"/>
        <v>0</v>
      </c>
    </row>
    <row r="43" spans="1:23" ht="34" customHeight="1" x14ac:dyDescent="0.35">
      <c r="A43" s="129"/>
      <c r="B43" s="412"/>
      <c r="C43" s="130"/>
      <c r="D43" s="130"/>
      <c r="E43" s="255"/>
      <c r="F43" s="256"/>
      <c r="G43" s="131"/>
      <c r="H43" s="131"/>
      <c r="I43" s="131"/>
      <c r="J43" s="132"/>
      <c r="L43" s="69" t="e">
        <f>VLOOKUP(E43,[1]リスト!$A$2:$B$3,2,FALSE)</f>
        <v>#N/A</v>
      </c>
      <c r="M43" s="65">
        <f t="shared" si="1"/>
        <v>5</v>
      </c>
      <c r="N43" s="65">
        <f t="shared" si="2"/>
        <v>5</v>
      </c>
      <c r="O43" s="65">
        <f t="shared" si="7"/>
        <v>0</v>
      </c>
      <c r="P43" s="65">
        <f t="shared" si="3"/>
        <v>0</v>
      </c>
      <c r="Q43" s="65">
        <f t="shared" si="4"/>
        <v>0</v>
      </c>
      <c r="R43" s="65" t="str">
        <f t="shared" si="0"/>
        <v/>
      </c>
      <c r="S43" s="65" t="str">
        <f>IF(E43=[1]リスト!$A$2,'参考様式（補助額計算書（計画））'!B43,"")</f>
        <v/>
      </c>
      <c r="T43" s="65" t="str">
        <f>IF(E43=[1]リスト!$A$3,'参考様式（補助額計算書（計画））'!B43,"")</f>
        <v/>
      </c>
      <c r="U43" s="65" t="str">
        <f t="shared" si="5"/>
        <v/>
      </c>
      <c r="V43" s="65">
        <f t="shared" si="8"/>
        <v>0</v>
      </c>
      <c r="W43" s="70">
        <f t="shared" si="6"/>
        <v>0</v>
      </c>
    </row>
    <row r="44" spans="1:23" ht="34" customHeight="1" x14ac:dyDescent="0.35">
      <c r="A44" s="129"/>
      <c r="B44" s="412"/>
      <c r="C44" s="130"/>
      <c r="D44" s="130"/>
      <c r="E44" s="255"/>
      <c r="F44" s="256"/>
      <c r="G44" s="131"/>
      <c r="H44" s="131"/>
      <c r="I44" s="131"/>
      <c r="J44" s="132"/>
      <c r="L44" s="69" t="e">
        <f>VLOOKUP(E44,[1]リスト!$A$2:$B$3,2,FALSE)</f>
        <v>#N/A</v>
      </c>
      <c r="M44" s="65">
        <f t="shared" si="1"/>
        <v>5</v>
      </c>
      <c r="N44" s="65">
        <f t="shared" si="2"/>
        <v>5</v>
      </c>
      <c r="O44" s="65">
        <f t="shared" si="7"/>
        <v>0</v>
      </c>
      <c r="P44" s="65">
        <f t="shared" si="3"/>
        <v>0</v>
      </c>
      <c r="Q44" s="65">
        <f t="shared" si="4"/>
        <v>0</v>
      </c>
      <c r="R44" s="65" t="str">
        <f t="shared" si="0"/>
        <v/>
      </c>
      <c r="S44" s="65" t="str">
        <f>IF(E44=[1]リスト!$A$2,'参考様式（補助額計算書（計画））'!B44,"")</f>
        <v/>
      </c>
      <c r="T44" s="65" t="str">
        <f>IF(E44=[1]リスト!$A$3,'参考様式（補助額計算書（計画））'!B44,"")</f>
        <v/>
      </c>
      <c r="U44" s="65" t="str">
        <f t="shared" si="5"/>
        <v/>
      </c>
      <c r="V44" s="65">
        <f t="shared" si="8"/>
        <v>0</v>
      </c>
      <c r="W44" s="70">
        <f t="shared" si="6"/>
        <v>0</v>
      </c>
    </row>
    <row r="45" spans="1:23" ht="34" customHeight="1" x14ac:dyDescent="0.35">
      <c r="A45" s="129"/>
      <c r="B45" s="412"/>
      <c r="C45" s="130"/>
      <c r="D45" s="130"/>
      <c r="E45" s="255"/>
      <c r="F45" s="256"/>
      <c r="G45" s="131"/>
      <c r="H45" s="131"/>
      <c r="I45" s="131"/>
      <c r="J45" s="132"/>
      <c r="L45" s="69" t="e">
        <f>VLOOKUP(E45,[1]リスト!$A$2:$B$3,2,FALSE)</f>
        <v>#N/A</v>
      </c>
      <c r="M45" s="65">
        <f t="shared" si="1"/>
        <v>5</v>
      </c>
      <c r="N45" s="65">
        <f t="shared" si="2"/>
        <v>5</v>
      </c>
      <c r="O45" s="65">
        <f t="shared" si="7"/>
        <v>0</v>
      </c>
      <c r="P45" s="65">
        <f t="shared" si="3"/>
        <v>0</v>
      </c>
      <c r="Q45" s="65">
        <f t="shared" si="4"/>
        <v>0</v>
      </c>
      <c r="R45" s="65" t="str">
        <f t="shared" si="0"/>
        <v/>
      </c>
      <c r="S45" s="65" t="str">
        <f>IF(E45=[1]リスト!$A$2,'参考様式（補助額計算書（計画））'!B45,"")</f>
        <v/>
      </c>
      <c r="T45" s="65" t="str">
        <f>IF(E45=[1]リスト!$A$3,'参考様式（補助額計算書（計画））'!B45,"")</f>
        <v/>
      </c>
      <c r="U45" s="65" t="str">
        <f t="shared" si="5"/>
        <v/>
      </c>
      <c r="V45" s="65">
        <f t="shared" si="8"/>
        <v>0</v>
      </c>
      <c r="W45" s="70">
        <f t="shared" si="6"/>
        <v>0</v>
      </c>
    </row>
    <row r="46" spans="1:23" ht="34" customHeight="1" x14ac:dyDescent="0.35">
      <c r="A46" s="129"/>
      <c r="B46" s="412"/>
      <c r="C46" s="130"/>
      <c r="D46" s="130"/>
      <c r="E46" s="255"/>
      <c r="F46" s="256"/>
      <c r="G46" s="131"/>
      <c r="H46" s="131"/>
      <c r="I46" s="131"/>
      <c r="J46" s="132"/>
      <c r="L46" s="69" t="e">
        <f>VLOOKUP(E46,[1]リスト!$A$2:$B$3,2,FALSE)</f>
        <v>#N/A</v>
      </c>
      <c r="M46" s="65">
        <f t="shared" si="1"/>
        <v>5</v>
      </c>
      <c r="N46" s="65">
        <f t="shared" si="2"/>
        <v>5</v>
      </c>
      <c r="O46" s="65">
        <f t="shared" si="7"/>
        <v>0</v>
      </c>
      <c r="P46" s="65">
        <f t="shared" si="3"/>
        <v>0</v>
      </c>
      <c r="Q46" s="65">
        <f t="shared" si="4"/>
        <v>0</v>
      </c>
      <c r="R46" s="65" t="str">
        <f t="shared" si="0"/>
        <v/>
      </c>
      <c r="S46" s="65" t="str">
        <f>IF(E46=[1]リスト!$A$2,'参考様式（補助額計算書（計画））'!B46,"")</f>
        <v/>
      </c>
      <c r="T46" s="65" t="str">
        <f>IF(E46=[1]リスト!$A$3,'参考様式（補助額計算書（計画））'!B46,"")</f>
        <v/>
      </c>
      <c r="U46" s="65" t="str">
        <f t="shared" si="5"/>
        <v/>
      </c>
      <c r="V46" s="65">
        <f t="shared" si="8"/>
        <v>0</v>
      </c>
      <c r="W46" s="70">
        <f t="shared" si="6"/>
        <v>0</v>
      </c>
    </row>
    <row r="47" spans="1:23" ht="34" customHeight="1" x14ac:dyDescent="0.35">
      <c r="A47" s="129"/>
      <c r="B47" s="412"/>
      <c r="C47" s="130"/>
      <c r="D47" s="130"/>
      <c r="E47" s="255"/>
      <c r="F47" s="256"/>
      <c r="G47" s="131"/>
      <c r="H47" s="131"/>
      <c r="I47" s="131"/>
      <c r="J47" s="132"/>
      <c r="L47" s="69" t="e">
        <f>VLOOKUP(E47,[1]リスト!$A$2:$B$3,2,FALSE)</f>
        <v>#N/A</v>
      </c>
      <c r="M47" s="65">
        <f t="shared" si="1"/>
        <v>5</v>
      </c>
      <c r="N47" s="65">
        <f t="shared" si="2"/>
        <v>5</v>
      </c>
      <c r="O47" s="65">
        <f t="shared" si="7"/>
        <v>0</v>
      </c>
      <c r="P47" s="65">
        <f t="shared" si="3"/>
        <v>0</v>
      </c>
      <c r="Q47" s="65">
        <f t="shared" si="4"/>
        <v>0</v>
      </c>
      <c r="R47" s="65" t="str">
        <f t="shared" si="0"/>
        <v/>
      </c>
      <c r="S47" s="65" t="str">
        <f>IF(E47=[1]リスト!$A$2,'参考様式（補助額計算書（計画））'!B47,"")</f>
        <v/>
      </c>
      <c r="T47" s="65" t="str">
        <f>IF(E47=[1]リスト!$A$3,'参考様式（補助額計算書（計画））'!B47,"")</f>
        <v/>
      </c>
      <c r="U47" s="65" t="str">
        <f t="shared" si="5"/>
        <v/>
      </c>
      <c r="V47" s="65">
        <f t="shared" si="8"/>
        <v>0</v>
      </c>
      <c r="W47" s="70">
        <f t="shared" si="6"/>
        <v>0</v>
      </c>
    </row>
    <row r="48" spans="1:23" ht="34" customHeight="1" x14ac:dyDescent="0.35">
      <c r="A48" s="129"/>
      <c r="B48" s="412"/>
      <c r="C48" s="130"/>
      <c r="D48" s="130"/>
      <c r="E48" s="255"/>
      <c r="F48" s="256"/>
      <c r="G48" s="131"/>
      <c r="H48" s="131"/>
      <c r="I48" s="131"/>
      <c r="J48" s="132"/>
      <c r="L48" s="69" t="e">
        <f>VLOOKUP(E48,[1]リスト!$A$2:$B$3,2,FALSE)</f>
        <v>#N/A</v>
      </c>
      <c r="M48" s="65">
        <f t="shared" si="1"/>
        <v>5</v>
      </c>
      <c r="N48" s="65">
        <f t="shared" si="2"/>
        <v>5</v>
      </c>
      <c r="O48" s="65">
        <f t="shared" si="7"/>
        <v>0</v>
      </c>
      <c r="P48" s="65">
        <f t="shared" si="3"/>
        <v>0</v>
      </c>
      <c r="Q48" s="65">
        <f t="shared" si="4"/>
        <v>0</v>
      </c>
      <c r="R48" s="65" t="str">
        <f t="shared" si="0"/>
        <v/>
      </c>
      <c r="S48" s="65" t="str">
        <f>IF(E48=[1]リスト!$A$2,'参考様式（補助額計算書（計画））'!B48,"")</f>
        <v/>
      </c>
      <c r="T48" s="65" t="str">
        <f>IF(E48=[1]リスト!$A$3,'参考様式（補助額計算書（計画））'!B48,"")</f>
        <v/>
      </c>
      <c r="U48" s="65" t="str">
        <f t="shared" si="5"/>
        <v/>
      </c>
      <c r="V48" s="65">
        <f t="shared" si="8"/>
        <v>0</v>
      </c>
      <c r="W48" s="70">
        <f t="shared" si="6"/>
        <v>0</v>
      </c>
    </row>
    <row r="49" spans="1:23" ht="34" customHeight="1" x14ac:dyDescent="0.35">
      <c r="A49" s="129"/>
      <c r="B49" s="412"/>
      <c r="C49" s="130"/>
      <c r="D49" s="130"/>
      <c r="E49" s="255"/>
      <c r="F49" s="256"/>
      <c r="G49" s="131"/>
      <c r="H49" s="131"/>
      <c r="I49" s="131"/>
      <c r="J49" s="132"/>
      <c r="L49" s="69" t="e">
        <f>VLOOKUP(E49,[1]リスト!$A$2:$B$3,2,FALSE)</f>
        <v>#N/A</v>
      </c>
      <c r="M49" s="65">
        <f t="shared" si="1"/>
        <v>5</v>
      </c>
      <c r="N49" s="65">
        <f t="shared" si="2"/>
        <v>5</v>
      </c>
      <c r="O49" s="65">
        <f t="shared" si="7"/>
        <v>0</v>
      </c>
      <c r="P49" s="65">
        <f t="shared" si="3"/>
        <v>0</v>
      </c>
      <c r="Q49" s="65">
        <f t="shared" si="4"/>
        <v>0</v>
      </c>
      <c r="R49" s="65" t="str">
        <f t="shared" si="0"/>
        <v/>
      </c>
      <c r="S49" s="65" t="str">
        <f>IF(E49=[1]リスト!$A$2,'参考様式（補助額計算書（計画））'!B49,"")</f>
        <v/>
      </c>
      <c r="T49" s="65" t="str">
        <f>IF(E49=[1]リスト!$A$3,'参考様式（補助額計算書（計画））'!B49,"")</f>
        <v/>
      </c>
      <c r="U49" s="65" t="str">
        <f t="shared" si="5"/>
        <v/>
      </c>
      <c r="V49" s="65">
        <f t="shared" si="8"/>
        <v>0</v>
      </c>
      <c r="W49" s="70">
        <f t="shared" si="6"/>
        <v>0</v>
      </c>
    </row>
    <row r="50" spans="1:23" ht="34" customHeight="1" x14ac:dyDescent="0.35">
      <c r="A50" s="129"/>
      <c r="B50" s="412"/>
      <c r="C50" s="130"/>
      <c r="D50" s="130"/>
      <c r="E50" s="255"/>
      <c r="F50" s="256"/>
      <c r="G50" s="131"/>
      <c r="H50" s="131"/>
      <c r="I50" s="131"/>
      <c r="J50" s="132"/>
      <c r="L50" s="69" t="e">
        <f>VLOOKUP(E50,[1]リスト!$A$2:$B$3,2,FALSE)</f>
        <v>#N/A</v>
      </c>
      <c r="M50" s="65">
        <f t="shared" si="1"/>
        <v>5</v>
      </c>
      <c r="N50" s="65">
        <f t="shared" si="2"/>
        <v>5</v>
      </c>
      <c r="O50" s="65">
        <f t="shared" si="7"/>
        <v>0</v>
      </c>
      <c r="P50" s="65">
        <f t="shared" si="3"/>
        <v>0</v>
      </c>
      <c r="Q50" s="65">
        <f t="shared" si="4"/>
        <v>0</v>
      </c>
      <c r="R50" s="65" t="str">
        <f t="shared" si="0"/>
        <v/>
      </c>
      <c r="S50" s="65" t="str">
        <f>IF(E50=[1]リスト!$A$2,'参考様式（補助額計算書（計画））'!B50,"")</f>
        <v/>
      </c>
      <c r="T50" s="65" t="str">
        <f>IF(E50=[1]リスト!$A$3,'参考様式（補助額計算書（計画））'!B50,"")</f>
        <v/>
      </c>
      <c r="U50" s="65" t="str">
        <f t="shared" si="5"/>
        <v/>
      </c>
      <c r="V50" s="65">
        <f t="shared" si="8"/>
        <v>0</v>
      </c>
      <c r="W50" s="70">
        <f t="shared" si="6"/>
        <v>0</v>
      </c>
    </row>
    <row r="51" spans="1:23" ht="34" customHeight="1" x14ac:dyDescent="0.35">
      <c r="A51" s="129"/>
      <c r="B51" s="412"/>
      <c r="C51" s="130"/>
      <c r="D51" s="130"/>
      <c r="E51" s="255"/>
      <c r="F51" s="256"/>
      <c r="G51" s="131"/>
      <c r="H51" s="131"/>
      <c r="I51" s="131"/>
      <c r="J51" s="132"/>
      <c r="L51" s="69" t="e">
        <f>VLOOKUP(E51,[1]リスト!$A$2:$B$3,2,FALSE)</f>
        <v>#N/A</v>
      </c>
      <c r="M51" s="65">
        <f t="shared" si="1"/>
        <v>5</v>
      </c>
      <c r="N51" s="65">
        <f t="shared" si="2"/>
        <v>5</v>
      </c>
      <c r="O51" s="65">
        <f t="shared" si="7"/>
        <v>0</v>
      </c>
      <c r="P51" s="65">
        <f t="shared" si="3"/>
        <v>0</v>
      </c>
      <c r="Q51" s="65">
        <f t="shared" si="4"/>
        <v>0</v>
      </c>
      <c r="R51" s="65" t="str">
        <f t="shared" si="0"/>
        <v/>
      </c>
      <c r="S51" s="65" t="str">
        <f>IF(E51=[1]リスト!$A$2,'参考様式（補助額計算書（計画））'!B51,"")</f>
        <v/>
      </c>
      <c r="T51" s="65" t="str">
        <f>IF(E51=[1]リスト!$A$3,'参考様式（補助額計算書（計画））'!B51,"")</f>
        <v/>
      </c>
      <c r="U51" s="65" t="str">
        <f t="shared" si="5"/>
        <v/>
      </c>
      <c r="V51" s="65">
        <f t="shared" si="8"/>
        <v>0</v>
      </c>
      <c r="W51" s="70">
        <f t="shared" si="6"/>
        <v>0</v>
      </c>
    </row>
    <row r="52" spans="1:23" ht="34" customHeight="1" x14ac:dyDescent="0.35">
      <c r="A52" s="129"/>
      <c r="B52" s="412"/>
      <c r="C52" s="130"/>
      <c r="D52" s="130"/>
      <c r="E52" s="255"/>
      <c r="F52" s="256"/>
      <c r="G52" s="131"/>
      <c r="H52" s="131"/>
      <c r="I52" s="131"/>
      <c r="J52" s="132"/>
      <c r="L52" s="69" t="e">
        <f>VLOOKUP(E52,[1]リスト!$A$2:$B$3,2,FALSE)</f>
        <v>#N/A</v>
      </c>
      <c r="M52" s="65">
        <f t="shared" si="1"/>
        <v>5</v>
      </c>
      <c r="N52" s="65">
        <f t="shared" si="2"/>
        <v>5</v>
      </c>
      <c r="O52" s="65">
        <f t="shared" si="7"/>
        <v>0</v>
      </c>
      <c r="P52" s="65">
        <f t="shared" si="3"/>
        <v>0</v>
      </c>
      <c r="Q52" s="65">
        <f t="shared" si="4"/>
        <v>0</v>
      </c>
      <c r="R52" s="65" t="str">
        <f t="shared" si="0"/>
        <v/>
      </c>
      <c r="S52" s="65" t="str">
        <f>IF(E52=[1]リスト!$A$2,'参考様式（補助額計算書（計画））'!B52,"")</f>
        <v/>
      </c>
      <c r="T52" s="65" t="str">
        <f>IF(E52=[1]リスト!$A$3,'参考様式（補助額計算書（計画））'!B52,"")</f>
        <v/>
      </c>
      <c r="U52" s="65" t="str">
        <f t="shared" si="5"/>
        <v/>
      </c>
      <c r="V52" s="65">
        <f t="shared" si="8"/>
        <v>0</v>
      </c>
      <c r="W52" s="70">
        <f t="shared" si="6"/>
        <v>0</v>
      </c>
    </row>
    <row r="53" spans="1:23" ht="34" customHeight="1" x14ac:dyDescent="0.35">
      <c r="A53" s="129"/>
      <c r="B53" s="412"/>
      <c r="C53" s="130"/>
      <c r="D53" s="130"/>
      <c r="E53" s="255"/>
      <c r="F53" s="256"/>
      <c r="G53" s="131"/>
      <c r="H53" s="131"/>
      <c r="I53" s="131"/>
      <c r="J53" s="132"/>
      <c r="L53" s="69" t="e">
        <f>VLOOKUP(E53,[1]リスト!$A$2:$B$3,2,FALSE)</f>
        <v>#N/A</v>
      </c>
      <c r="M53" s="65">
        <f t="shared" si="1"/>
        <v>5</v>
      </c>
      <c r="N53" s="65">
        <f t="shared" si="2"/>
        <v>5</v>
      </c>
      <c r="O53" s="65">
        <f t="shared" si="7"/>
        <v>0</v>
      </c>
      <c r="P53" s="65">
        <f t="shared" si="3"/>
        <v>0</v>
      </c>
      <c r="Q53" s="65">
        <f t="shared" si="4"/>
        <v>0</v>
      </c>
      <c r="R53" s="65" t="str">
        <f t="shared" si="0"/>
        <v/>
      </c>
      <c r="S53" s="65" t="str">
        <f>IF(E53=[1]リスト!$A$2,'参考様式（補助額計算書（計画））'!B53,"")</f>
        <v/>
      </c>
      <c r="T53" s="65" t="str">
        <f>IF(E53=[1]リスト!$A$3,'参考様式（補助額計算書（計画））'!B53,"")</f>
        <v/>
      </c>
      <c r="U53" s="65" t="str">
        <f t="shared" si="5"/>
        <v/>
      </c>
      <c r="V53" s="65">
        <f t="shared" si="8"/>
        <v>0</v>
      </c>
      <c r="W53" s="70">
        <f t="shared" si="6"/>
        <v>0</v>
      </c>
    </row>
    <row r="54" spans="1:23" ht="34" customHeight="1" x14ac:dyDescent="0.35">
      <c r="A54" s="129"/>
      <c r="B54" s="412"/>
      <c r="C54" s="130"/>
      <c r="D54" s="130"/>
      <c r="E54" s="255"/>
      <c r="F54" s="256"/>
      <c r="G54" s="131"/>
      <c r="H54" s="131"/>
      <c r="I54" s="131"/>
      <c r="J54" s="132"/>
      <c r="L54" s="69" t="e">
        <f>VLOOKUP(E54,[1]リスト!$A$2:$B$3,2,FALSE)</f>
        <v>#N/A</v>
      </c>
      <c r="M54" s="65">
        <f t="shared" si="1"/>
        <v>5</v>
      </c>
      <c r="N54" s="65">
        <f t="shared" si="2"/>
        <v>5</v>
      </c>
      <c r="O54" s="65">
        <f t="shared" si="7"/>
        <v>0</v>
      </c>
      <c r="P54" s="65">
        <f t="shared" si="3"/>
        <v>0</v>
      </c>
      <c r="Q54" s="65">
        <f t="shared" si="4"/>
        <v>0</v>
      </c>
      <c r="R54" s="65" t="str">
        <f t="shared" si="0"/>
        <v/>
      </c>
      <c r="S54" s="65" t="str">
        <f>IF(E54=[1]リスト!$A$2,'参考様式（補助額計算書（計画））'!B54,"")</f>
        <v/>
      </c>
      <c r="T54" s="65" t="str">
        <f>IF(E54=[1]リスト!$A$3,'参考様式（補助額計算書（計画））'!B54,"")</f>
        <v/>
      </c>
      <c r="U54" s="65" t="str">
        <f t="shared" si="5"/>
        <v/>
      </c>
      <c r="V54" s="65">
        <f t="shared" si="8"/>
        <v>0</v>
      </c>
      <c r="W54" s="70">
        <f t="shared" si="6"/>
        <v>0</v>
      </c>
    </row>
    <row r="55" spans="1:23" ht="34" customHeight="1" x14ac:dyDescent="0.35">
      <c r="A55" s="129"/>
      <c r="B55" s="412"/>
      <c r="C55" s="130"/>
      <c r="D55" s="130"/>
      <c r="E55" s="146"/>
      <c r="F55" s="147"/>
      <c r="G55" s="131"/>
      <c r="H55" s="131"/>
      <c r="I55" s="131"/>
      <c r="J55" s="132"/>
      <c r="L55" s="69" t="e">
        <f>VLOOKUP(E55,[1]リスト!$A$2:$B$3,2,FALSE)</f>
        <v>#N/A</v>
      </c>
      <c r="M55" s="65">
        <f>IF($D$14="有",5,0)</f>
        <v>5</v>
      </c>
      <c r="N55" s="65">
        <f t="shared" si="2"/>
        <v>5</v>
      </c>
      <c r="O55" s="65">
        <f>IF(G55="○",15,0)</f>
        <v>0</v>
      </c>
      <c r="P55" s="65">
        <f>IF($D$14="有",C55+D55-I55,"")</f>
        <v>0</v>
      </c>
      <c r="Q55" s="65">
        <f t="shared" si="4"/>
        <v>0</v>
      </c>
      <c r="R55" s="65" t="str">
        <f t="shared" si="0"/>
        <v/>
      </c>
      <c r="S55" s="65" t="str">
        <f>IF(E55=[1]リスト!$A$2,'参考様式（補助額計算書（計画））'!B55,"")</f>
        <v/>
      </c>
      <c r="T55" s="65" t="str">
        <f>IF(E55=[1]リスト!$A$3,'参考様式（補助額計算書（計画））'!B55,"")</f>
        <v/>
      </c>
      <c r="U55" s="65" t="str">
        <f>IF(G55="○",B55,"")</f>
        <v/>
      </c>
      <c r="V55" s="65">
        <f t="shared" si="8"/>
        <v>0</v>
      </c>
      <c r="W55" s="70">
        <f>IF($D$14="有",B55,"")</f>
        <v>0</v>
      </c>
    </row>
    <row r="56" spans="1:23" ht="34" customHeight="1" x14ac:dyDescent="0.35">
      <c r="A56" s="129"/>
      <c r="B56" s="412"/>
      <c r="C56" s="130"/>
      <c r="D56" s="130"/>
      <c r="E56" s="146"/>
      <c r="F56" s="147"/>
      <c r="G56" s="131"/>
      <c r="H56" s="131"/>
      <c r="I56" s="131"/>
      <c r="J56" s="132"/>
      <c r="L56" s="69" t="e">
        <f>VLOOKUP(E56,[1]リスト!$A$2:$B$3,2,FALSE)</f>
        <v>#N/A</v>
      </c>
      <c r="M56" s="65">
        <f t="shared" ref="M56:M119" si="9">IF($D$14="有",5,0)</f>
        <v>5</v>
      </c>
      <c r="N56" s="65">
        <f t="shared" si="2"/>
        <v>5</v>
      </c>
      <c r="O56" s="65">
        <f t="shared" ref="O56:O119" si="10">IF(G56="○",15,0)</f>
        <v>0</v>
      </c>
      <c r="P56" s="65">
        <f>IF($D$14="有",C56+D56-I56,"")</f>
        <v>0</v>
      </c>
      <c r="Q56" s="65">
        <f t="shared" si="4"/>
        <v>0</v>
      </c>
      <c r="R56" s="65" t="str">
        <f t="shared" si="0"/>
        <v/>
      </c>
      <c r="S56" s="65" t="str">
        <f>IF(E56=[1]リスト!$A$2,'参考様式（補助額計算書（計画））'!B56,"")</f>
        <v/>
      </c>
      <c r="T56" s="65" t="str">
        <f>IF(E56=[1]リスト!$A$3,'参考様式（補助額計算書（計画））'!B56,"")</f>
        <v/>
      </c>
      <c r="U56" s="65" t="str">
        <f>IF(G56="○",B56,"")</f>
        <v/>
      </c>
      <c r="V56" s="65">
        <f t="shared" si="8"/>
        <v>0</v>
      </c>
      <c r="W56" s="70">
        <f>IF($D$14="有",B56,"")</f>
        <v>0</v>
      </c>
    </row>
    <row r="57" spans="1:23" ht="34" customHeight="1" x14ac:dyDescent="0.35">
      <c r="A57" s="129"/>
      <c r="B57" s="412"/>
      <c r="C57" s="130"/>
      <c r="D57" s="130"/>
      <c r="E57" s="146"/>
      <c r="F57" s="147"/>
      <c r="G57" s="131"/>
      <c r="H57" s="131"/>
      <c r="I57" s="131"/>
      <c r="J57" s="132"/>
      <c r="L57" s="69" t="e">
        <f>VLOOKUP(E57,[1]リスト!$A$2:$B$3,2,FALSE)</f>
        <v>#N/A</v>
      </c>
      <c r="M57" s="65">
        <f t="shared" si="9"/>
        <v>5</v>
      </c>
      <c r="N57" s="65">
        <f t="shared" si="2"/>
        <v>5</v>
      </c>
      <c r="O57" s="65">
        <f t="shared" si="10"/>
        <v>0</v>
      </c>
      <c r="P57" s="65">
        <f t="shared" ref="P57:P96" si="11">IF($D$14="有",C57+D57-I57,"")</f>
        <v>0</v>
      </c>
      <c r="Q57" s="65">
        <f t="shared" si="4"/>
        <v>0</v>
      </c>
      <c r="R57" s="65" t="str">
        <f t="shared" si="0"/>
        <v/>
      </c>
      <c r="S57" s="65" t="str">
        <f>IF(E57=[1]リスト!$A$2,'参考様式（補助額計算書（計画））'!B57,"")</f>
        <v/>
      </c>
      <c r="T57" s="65" t="str">
        <f>IF(E57=[1]リスト!$A$3,'参考様式（補助額計算書（計画））'!B57,"")</f>
        <v/>
      </c>
      <c r="U57" s="65" t="str">
        <f>IF(G57="○",B57,"")</f>
        <v/>
      </c>
      <c r="V57" s="65">
        <f t="shared" si="8"/>
        <v>0</v>
      </c>
      <c r="W57" s="70">
        <f t="shared" ref="W57:W120" si="12">IF($D$14="有",B57,"")</f>
        <v>0</v>
      </c>
    </row>
    <row r="58" spans="1:23" ht="34" customHeight="1" x14ac:dyDescent="0.35">
      <c r="A58" s="129"/>
      <c r="B58" s="412"/>
      <c r="C58" s="130"/>
      <c r="D58" s="130"/>
      <c r="E58" s="146"/>
      <c r="F58" s="147"/>
      <c r="G58" s="131"/>
      <c r="H58" s="131"/>
      <c r="I58" s="131"/>
      <c r="J58" s="132"/>
      <c r="L58" s="69" t="e">
        <f>VLOOKUP(E58,[1]リスト!$A$2:$B$3,2,FALSE)</f>
        <v>#N/A</v>
      </c>
      <c r="M58" s="65">
        <f t="shared" si="9"/>
        <v>5</v>
      </c>
      <c r="N58" s="65">
        <f t="shared" si="2"/>
        <v>5</v>
      </c>
      <c r="O58" s="65">
        <f t="shared" si="10"/>
        <v>0</v>
      </c>
      <c r="P58" s="65">
        <f t="shared" si="11"/>
        <v>0</v>
      </c>
      <c r="Q58" s="65">
        <f t="shared" si="4"/>
        <v>0</v>
      </c>
      <c r="R58" s="65" t="str">
        <f t="shared" si="0"/>
        <v/>
      </c>
      <c r="S58" s="65" t="str">
        <f>IF(E58=[1]リスト!$A$2,'参考様式（補助額計算書（計画））'!B58,"")</f>
        <v/>
      </c>
      <c r="T58" s="65" t="str">
        <f>IF(E58=[1]リスト!$A$3,'参考様式（補助額計算書（計画））'!B58,"")</f>
        <v/>
      </c>
      <c r="U58" s="65" t="str">
        <f t="shared" ref="U58:U121" si="13">IF(G58="○",B58,"")</f>
        <v/>
      </c>
      <c r="V58" s="65">
        <f t="shared" si="8"/>
        <v>0</v>
      </c>
      <c r="W58" s="70">
        <f t="shared" si="12"/>
        <v>0</v>
      </c>
    </row>
    <row r="59" spans="1:23" ht="34" customHeight="1" x14ac:dyDescent="0.35">
      <c r="A59" s="129"/>
      <c r="B59" s="412"/>
      <c r="C59" s="130"/>
      <c r="D59" s="130"/>
      <c r="E59" s="146"/>
      <c r="F59" s="147"/>
      <c r="G59" s="131"/>
      <c r="H59" s="131"/>
      <c r="I59" s="131"/>
      <c r="J59" s="132"/>
      <c r="L59" s="69" t="e">
        <f>VLOOKUP(E59,[1]リスト!$A$2:$B$3,2,FALSE)</f>
        <v>#N/A</v>
      </c>
      <c r="M59" s="65">
        <f t="shared" si="9"/>
        <v>5</v>
      </c>
      <c r="N59" s="65">
        <f t="shared" si="2"/>
        <v>5</v>
      </c>
      <c r="O59" s="65">
        <f t="shared" si="10"/>
        <v>0</v>
      </c>
      <c r="P59" s="65">
        <f t="shared" si="11"/>
        <v>0</v>
      </c>
      <c r="Q59" s="65">
        <f t="shared" si="4"/>
        <v>0</v>
      </c>
      <c r="R59" s="65" t="str">
        <f t="shared" si="0"/>
        <v/>
      </c>
      <c r="S59" s="65" t="str">
        <f>IF(E59=[1]リスト!$A$2,'参考様式（補助額計算書（計画））'!B59,"")</f>
        <v/>
      </c>
      <c r="T59" s="65" t="str">
        <f>IF(E59=[1]リスト!$A$3,'参考様式（補助額計算書（計画））'!B59,"")</f>
        <v/>
      </c>
      <c r="U59" s="65" t="str">
        <f t="shared" si="13"/>
        <v/>
      </c>
      <c r="V59" s="65">
        <f t="shared" si="8"/>
        <v>0</v>
      </c>
      <c r="W59" s="70">
        <f t="shared" si="12"/>
        <v>0</v>
      </c>
    </row>
    <row r="60" spans="1:23" ht="34" customHeight="1" x14ac:dyDescent="0.35">
      <c r="A60" s="129"/>
      <c r="B60" s="412"/>
      <c r="C60" s="130"/>
      <c r="D60" s="130"/>
      <c r="E60" s="146"/>
      <c r="F60" s="147"/>
      <c r="G60" s="131"/>
      <c r="H60" s="131"/>
      <c r="I60" s="131"/>
      <c r="J60" s="132"/>
      <c r="L60" s="69" t="e">
        <f>VLOOKUP(E60,[1]リスト!$A$2:$B$3,2,FALSE)</f>
        <v>#N/A</v>
      </c>
      <c r="M60" s="65">
        <f t="shared" si="9"/>
        <v>5</v>
      </c>
      <c r="N60" s="65">
        <f t="shared" si="2"/>
        <v>5</v>
      </c>
      <c r="O60" s="65">
        <f t="shared" si="10"/>
        <v>0</v>
      </c>
      <c r="P60" s="65">
        <f t="shared" si="11"/>
        <v>0</v>
      </c>
      <c r="Q60" s="65">
        <f t="shared" si="4"/>
        <v>0</v>
      </c>
      <c r="R60" s="65" t="str">
        <f t="shared" si="0"/>
        <v/>
      </c>
      <c r="S60" s="65" t="str">
        <f>IF(E60=[1]リスト!$A$2,'参考様式（補助額計算書（計画））'!B60,"")</f>
        <v/>
      </c>
      <c r="T60" s="65" t="str">
        <f>IF(E60=[1]リスト!$A$3,'参考様式（補助額計算書（計画））'!B60,"")</f>
        <v/>
      </c>
      <c r="U60" s="65" t="str">
        <f t="shared" si="13"/>
        <v/>
      </c>
      <c r="V60" s="65">
        <f t="shared" si="8"/>
        <v>0</v>
      </c>
      <c r="W60" s="70">
        <f t="shared" si="12"/>
        <v>0</v>
      </c>
    </row>
    <row r="61" spans="1:23" ht="34" customHeight="1" x14ac:dyDescent="0.35">
      <c r="A61" s="129"/>
      <c r="B61" s="412"/>
      <c r="C61" s="130"/>
      <c r="D61" s="130"/>
      <c r="E61" s="146"/>
      <c r="F61" s="147"/>
      <c r="G61" s="131"/>
      <c r="H61" s="131"/>
      <c r="I61" s="131"/>
      <c r="J61" s="132"/>
      <c r="L61" s="69" t="e">
        <f>VLOOKUP(E61,[1]リスト!$A$2:$B$3,2,FALSE)</f>
        <v>#N/A</v>
      </c>
      <c r="M61" s="65">
        <f t="shared" si="9"/>
        <v>5</v>
      </c>
      <c r="N61" s="65">
        <f t="shared" si="2"/>
        <v>5</v>
      </c>
      <c r="O61" s="65">
        <f t="shared" si="10"/>
        <v>0</v>
      </c>
      <c r="P61" s="65">
        <f t="shared" si="11"/>
        <v>0</v>
      </c>
      <c r="Q61" s="65">
        <f t="shared" si="4"/>
        <v>0</v>
      </c>
      <c r="R61" s="65" t="str">
        <f t="shared" si="0"/>
        <v/>
      </c>
      <c r="S61" s="65" t="str">
        <f>IF(E61=[1]リスト!$A$2,'参考様式（補助額計算書（計画））'!B61,"")</f>
        <v/>
      </c>
      <c r="T61" s="65" t="str">
        <f>IF(E61=[1]リスト!$A$3,'参考様式（補助額計算書（計画））'!B61,"")</f>
        <v/>
      </c>
      <c r="U61" s="65" t="str">
        <f t="shared" si="13"/>
        <v/>
      </c>
      <c r="V61" s="65">
        <f t="shared" si="8"/>
        <v>0</v>
      </c>
      <c r="W61" s="70">
        <f t="shared" si="12"/>
        <v>0</v>
      </c>
    </row>
    <row r="62" spans="1:23" ht="34" customHeight="1" x14ac:dyDescent="0.35">
      <c r="A62" s="129"/>
      <c r="B62" s="412"/>
      <c r="C62" s="130"/>
      <c r="D62" s="130"/>
      <c r="E62" s="146"/>
      <c r="F62" s="147"/>
      <c r="G62" s="131"/>
      <c r="H62" s="131"/>
      <c r="I62" s="131"/>
      <c r="J62" s="132"/>
      <c r="L62" s="69" t="e">
        <f>VLOOKUP(E62,[1]リスト!$A$2:$B$3,2,FALSE)</f>
        <v>#N/A</v>
      </c>
      <c r="M62" s="65">
        <f t="shared" si="9"/>
        <v>5</v>
      </c>
      <c r="N62" s="65">
        <f t="shared" si="2"/>
        <v>5</v>
      </c>
      <c r="O62" s="65">
        <f t="shared" si="10"/>
        <v>0</v>
      </c>
      <c r="P62" s="65">
        <f t="shared" si="11"/>
        <v>0</v>
      </c>
      <c r="Q62" s="65">
        <f t="shared" si="4"/>
        <v>0</v>
      </c>
      <c r="R62" s="65" t="str">
        <f t="shared" si="0"/>
        <v/>
      </c>
      <c r="S62" s="65" t="str">
        <f>IF(E62=[1]リスト!$A$2,'参考様式（補助額計算書（計画））'!B62,"")</f>
        <v/>
      </c>
      <c r="T62" s="65" t="str">
        <f>IF(E62=[1]リスト!$A$3,'参考様式（補助額計算書（計画））'!B62,"")</f>
        <v/>
      </c>
      <c r="U62" s="65" t="str">
        <f t="shared" si="13"/>
        <v/>
      </c>
      <c r="V62" s="65">
        <f t="shared" si="8"/>
        <v>0</v>
      </c>
      <c r="W62" s="70">
        <f t="shared" si="12"/>
        <v>0</v>
      </c>
    </row>
    <row r="63" spans="1:23" ht="34" customHeight="1" x14ac:dyDescent="0.35">
      <c r="A63" s="129"/>
      <c r="B63" s="412"/>
      <c r="C63" s="130"/>
      <c r="D63" s="130"/>
      <c r="E63" s="146"/>
      <c r="F63" s="147"/>
      <c r="G63" s="131"/>
      <c r="H63" s="131"/>
      <c r="I63" s="131"/>
      <c r="J63" s="132"/>
      <c r="L63" s="69" t="e">
        <f>VLOOKUP(E63,[1]リスト!$A$2:$B$3,2,FALSE)</f>
        <v>#N/A</v>
      </c>
      <c r="M63" s="65">
        <f t="shared" si="9"/>
        <v>5</v>
      </c>
      <c r="N63" s="65">
        <f t="shared" si="2"/>
        <v>5</v>
      </c>
      <c r="O63" s="65">
        <f t="shared" si="10"/>
        <v>0</v>
      </c>
      <c r="P63" s="65">
        <f t="shared" si="11"/>
        <v>0</v>
      </c>
      <c r="Q63" s="65">
        <f t="shared" si="4"/>
        <v>0</v>
      </c>
      <c r="R63" s="65" t="str">
        <f t="shared" si="0"/>
        <v/>
      </c>
      <c r="S63" s="65" t="str">
        <f>IF(E63=[1]リスト!$A$2,'参考様式（補助額計算書（計画））'!B63,"")</f>
        <v/>
      </c>
      <c r="T63" s="65" t="str">
        <f>IF(E63=[1]リスト!$A$3,'参考様式（補助額計算書（計画））'!B63,"")</f>
        <v/>
      </c>
      <c r="U63" s="65" t="str">
        <f t="shared" si="13"/>
        <v/>
      </c>
      <c r="V63" s="65">
        <f t="shared" si="8"/>
        <v>0</v>
      </c>
      <c r="W63" s="70">
        <f t="shared" si="12"/>
        <v>0</v>
      </c>
    </row>
    <row r="64" spans="1:23" ht="34" customHeight="1" x14ac:dyDescent="0.35">
      <c r="A64" s="129"/>
      <c r="B64" s="412"/>
      <c r="C64" s="130"/>
      <c r="D64" s="130"/>
      <c r="E64" s="146"/>
      <c r="F64" s="147"/>
      <c r="G64" s="131"/>
      <c r="H64" s="131"/>
      <c r="I64" s="131"/>
      <c r="J64" s="132"/>
      <c r="L64" s="69" t="e">
        <f>VLOOKUP(E64,[1]リスト!$A$2:$B$3,2,FALSE)</f>
        <v>#N/A</v>
      </c>
      <c r="M64" s="65">
        <f t="shared" si="9"/>
        <v>5</v>
      </c>
      <c r="N64" s="65">
        <f t="shared" si="2"/>
        <v>5</v>
      </c>
      <c r="O64" s="65">
        <f t="shared" si="10"/>
        <v>0</v>
      </c>
      <c r="P64" s="65">
        <f t="shared" si="11"/>
        <v>0</v>
      </c>
      <c r="Q64" s="65">
        <f t="shared" si="4"/>
        <v>0</v>
      </c>
      <c r="R64" s="65" t="str">
        <f t="shared" si="0"/>
        <v/>
      </c>
      <c r="S64" s="65" t="str">
        <f>IF(E64=[1]リスト!$A$2,'参考様式（補助額計算書（計画））'!B64,"")</f>
        <v/>
      </c>
      <c r="T64" s="65" t="str">
        <f>IF(E64=[1]リスト!$A$3,'参考様式（補助額計算書（計画））'!B64,"")</f>
        <v/>
      </c>
      <c r="U64" s="65" t="str">
        <f t="shared" si="13"/>
        <v/>
      </c>
      <c r="V64" s="65">
        <f t="shared" si="8"/>
        <v>0</v>
      </c>
      <c r="W64" s="70">
        <f t="shared" si="12"/>
        <v>0</v>
      </c>
    </row>
    <row r="65" spans="1:23" ht="34" customHeight="1" x14ac:dyDescent="0.35">
      <c r="A65" s="129"/>
      <c r="B65" s="412"/>
      <c r="C65" s="130"/>
      <c r="D65" s="130"/>
      <c r="E65" s="146"/>
      <c r="F65" s="147"/>
      <c r="G65" s="131"/>
      <c r="H65" s="131"/>
      <c r="I65" s="131"/>
      <c r="J65" s="132"/>
      <c r="L65" s="69" t="e">
        <f>VLOOKUP(E65,[1]リスト!$A$2:$B$3,2,FALSE)</f>
        <v>#N/A</v>
      </c>
      <c r="M65" s="65">
        <f t="shared" si="9"/>
        <v>5</v>
      </c>
      <c r="N65" s="65">
        <f t="shared" si="2"/>
        <v>5</v>
      </c>
      <c r="O65" s="65">
        <f t="shared" si="10"/>
        <v>0</v>
      </c>
      <c r="P65" s="65">
        <f t="shared" si="11"/>
        <v>0</v>
      </c>
      <c r="Q65" s="65">
        <f t="shared" si="4"/>
        <v>0</v>
      </c>
      <c r="R65" s="65" t="str">
        <f t="shared" si="0"/>
        <v/>
      </c>
      <c r="S65" s="65" t="str">
        <f>IF(E65=[1]リスト!$A$2,'参考様式（補助額計算書（計画））'!B65,"")</f>
        <v/>
      </c>
      <c r="T65" s="65" t="str">
        <f>IF(E65=[1]リスト!$A$3,'参考様式（補助額計算書（計画））'!B65,"")</f>
        <v/>
      </c>
      <c r="U65" s="65" t="str">
        <f t="shared" si="13"/>
        <v/>
      </c>
      <c r="V65" s="65">
        <f t="shared" si="8"/>
        <v>0</v>
      </c>
      <c r="W65" s="70">
        <f t="shared" si="12"/>
        <v>0</v>
      </c>
    </row>
    <row r="66" spans="1:23" ht="34" customHeight="1" x14ac:dyDescent="0.35">
      <c r="A66" s="129"/>
      <c r="B66" s="412"/>
      <c r="C66" s="130"/>
      <c r="D66" s="130"/>
      <c r="E66" s="146"/>
      <c r="F66" s="147"/>
      <c r="G66" s="131"/>
      <c r="H66" s="131"/>
      <c r="I66" s="131"/>
      <c r="J66" s="132"/>
      <c r="L66" s="69" t="e">
        <f>VLOOKUP(E66,[1]リスト!$A$2:$B$3,2,FALSE)</f>
        <v>#N/A</v>
      </c>
      <c r="M66" s="65">
        <f t="shared" si="9"/>
        <v>5</v>
      </c>
      <c r="N66" s="65">
        <f t="shared" si="2"/>
        <v>5</v>
      </c>
      <c r="O66" s="65">
        <f t="shared" si="10"/>
        <v>0</v>
      </c>
      <c r="P66" s="65">
        <f t="shared" si="11"/>
        <v>0</v>
      </c>
      <c r="Q66" s="65">
        <f t="shared" si="4"/>
        <v>0</v>
      </c>
      <c r="R66" s="65" t="str">
        <f t="shared" si="0"/>
        <v/>
      </c>
      <c r="S66" s="65" t="str">
        <f>IF(E66=[1]リスト!$A$2,'参考様式（補助額計算書（計画））'!B66,"")</f>
        <v/>
      </c>
      <c r="T66" s="65" t="str">
        <f>IF(E66=[1]リスト!$A$3,'参考様式（補助額計算書（計画））'!B66,"")</f>
        <v/>
      </c>
      <c r="U66" s="65" t="str">
        <f t="shared" si="13"/>
        <v/>
      </c>
      <c r="V66" s="65">
        <f t="shared" si="8"/>
        <v>0</v>
      </c>
      <c r="W66" s="70">
        <f t="shared" si="12"/>
        <v>0</v>
      </c>
    </row>
    <row r="67" spans="1:23" ht="34" customHeight="1" x14ac:dyDescent="0.35">
      <c r="A67" s="129"/>
      <c r="B67" s="412"/>
      <c r="C67" s="130"/>
      <c r="D67" s="130"/>
      <c r="E67" s="146"/>
      <c r="F67" s="147"/>
      <c r="G67" s="131"/>
      <c r="H67" s="131"/>
      <c r="I67" s="131"/>
      <c r="J67" s="132"/>
      <c r="L67" s="69" t="e">
        <f>VLOOKUP(E67,[1]リスト!$A$2:$B$3,2,FALSE)</f>
        <v>#N/A</v>
      </c>
      <c r="M67" s="65">
        <f t="shared" si="9"/>
        <v>5</v>
      </c>
      <c r="N67" s="65">
        <f t="shared" si="2"/>
        <v>5</v>
      </c>
      <c r="O67" s="65">
        <f t="shared" si="10"/>
        <v>0</v>
      </c>
      <c r="P67" s="65">
        <f t="shared" si="11"/>
        <v>0</v>
      </c>
      <c r="Q67" s="65">
        <f t="shared" si="4"/>
        <v>0</v>
      </c>
      <c r="R67" s="65" t="str">
        <f t="shared" si="0"/>
        <v/>
      </c>
      <c r="S67" s="65" t="str">
        <f>IF(E67=[1]リスト!$A$2,'参考様式（補助額計算書（計画））'!B67,"")</f>
        <v/>
      </c>
      <c r="T67" s="65" t="str">
        <f>IF(E67=[1]リスト!$A$3,'参考様式（補助額計算書（計画））'!B67,"")</f>
        <v/>
      </c>
      <c r="U67" s="65" t="str">
        <f t="shared" si="13"/>
        <v/>
      </c>
      <c r="V67" s="65">
        <f t="shared" si="8"/>
        <v>0</v>
      </c>
      <c r="W67" s="70">
        <f t="shared" si="12"/>
        <v>0</v>
      </c>
    </row>
    <row r="68" spans="1:23" ht="34" customHeight="1" x14ac:dyDescent="0.35">
      <c r="A68" s="129"/>
      <c r="B68" s="412"/>
      <c r="C68" s="130"/>
      <c r="D68" s="130"/>
      <c r="E68" s="146"/>
      <c r="F68" s="147"/>
      <c r="G68" s="131"/>
      <c r="H68" s="131"/>
      <c r="I68" s="131"/>
      <c r="J68" s="132"/>
      <c r="L68" s="69" t="e">
        <f>VLOOKUP(E68,[1]リスト!$A$2:$B$3,2,FALSE)</f>
        <v>#N/A</v>
      </c>
      <c r="M68" s="65">
        <f t="shared" si="9"/>
        <v>5</v>
      </c>
      <c r="N68" s="65">
        <f t="shared" si="2"/>
        <v>5</v>
      </c>
      <c r="O68" s="65">
        <f t="shared" si="10"/>
        <v>0</v>
      </c>
      <c r="P68" s="65">
        <f t="shared" si="11"/>
        <v>0</v>
      </c>
      <c r="Q68" s="65">
        <f t="shared" si="4"/>
        <v>0</v>
      </c>
      <c r="R68" s="65" t="str">
        <f t="shared" si="0"/>
        <v/>
      </c>
      <c r="S68" s="65" t="str">
        <f>IF(E68=[1]リスト!$A$2,'参考様式（補助額計算書（計画））'!B68,"")</f>
        <v/>
      </c>
      <c r="T68" s="65" t="str">
        <f>IF(E68=[1]リスト!$A$3,'参考様式（補助額計算書（計画））'!B68,"")</f>
        <v/>
      </c>
      <c r="U68" s="65" t="str">
        <f t="shared" si="13"/>
        <v/>
      </c>
      <c r="V68" s="65">
        <f t="shared" si="8"/>
        <v>0</v>
      </c>
      <c r="W68" s="70">
        <f t="shared" si="12"/>
        <v>0</v>
      </c>
    </row>
    <row r="69" spans="1:23" ht="34" customHeight="1" x14ac:dyDescent="0.35">
      <c r="A69" s="129"/>
      <c r="B69" s="412"/>
      <c r="C69" s="130"/>
      <c r="D69" s="130"/>
      <c r="E69" s="146"/>
      <c r="F69" s="147"/>
      <c r="G69" s="131"/>
      <c r="H69" s="131"/>
      <c r="I69" s="131"/>
      <c r="J69" s="132"/>
      <c r="L69" s="69" t="e">
        <f>VLOOKUP(E69,[1]リスト!$A$2:$B$3,2,FALSE)</f>
        <v>#N/A</v>
      </c>
      <c r="M69" s="65">
        <f t="shared" si="9"/>
        <v>5</v>
      </c>
      <c r="N69" s="65">
        <f t="shared" si="2"/>
        <v>5</v>
      </c>
      <c r="O69" s="65">
        <f t="shared" si="10"/>
        <v>0</v>
      </c>
      <c r="P69" s="65">
        <f t="shared" si="11"/>
        <v>0</v>
      </c>
      <c r="Q69" s="65">
        <f t="shared" si="4"/>
        <v>0</v>
      </c>
      <c r="R69" s="65" t="str">
        <f t="shared" si="0"/>
        <v/>
      </c>
      <c r="S69" s="65" t="str">
        <f>IF(E69=[1]リスト!$A$2,'参考様式（補助額計算書（計画））'!B69,"")</f>
        <v/>
      </c>
      <c r="T69" s="65" t="str">
        <f>IF(E69=[1]リスト!$A$3,'参考様式（補助額計算書（計画））'!B69,"")</f>
        <v/>
      </c>
      <c r="U69" s="65" t="str">
        <f t="shared" si="13"/>
        <v/>
      </c>
      <c r="V69" s="65">
        <f t="shared" si="8"/>
        <v>0</v>
      </c>
      <c r="W69" s="70">
        <f t="shared" si="12"/>
        <v>0</v>
      </c>
    </row>
    <row r="70" spans="1:23" ht="34" customHeight="1" x14ac:dyDescent="0.35">
      <c r="A70" s="129"/>
      <c r="B70" s="412"/>
      <c r="C70" s="130"/>
      <c r="D70" s="130"/>
      <c r="E70" s="146"/>
      <c r="F70" s="147"/>
      <c r="G70" s="131"/>
      <c r="H70" s="131"/>
      <c r="I70" s="131"/>
      <c r="J70" s="132"/>
      <c r="L70" s="69" t="e">
        <f>VLOOKUP(E70,[1]リスト!$A$2:$B$3,2,FALSE)</f>
        <v>#N/A</v>
      </c>
      <c r="M70" s="65">
        <f t="shared" si="9"/>
        <v>5</v>
      </c>
      <c r="N70" s="65">
        <f t="shared" si="2"/>
        <v>5</v>
      </c>
      <c r="O70" s="65">
        <f t="shared" si="10"/>
        <v>0</v>
      </c>
      <c r="P70" s="65">
        <f t="shared" si="11"/>
        <v>0</v>
      </c>
      <c r="Q70" s="65">
        <f t="shared" si="4"/>
        <v>0</v>
      </c>
      <c r="R70" s="65" t="str">
        <f t="shared" si="0"/>
        <v/>
      </c>
      <c r="S70" s="65" t="str">
        <f>IF(E70=[1]リスト!$A$2,'参考様式（補助額計算書（計画））'!B70,"")</f>
        <v/>
      </c>
      <c r="T70" s="65" t="str">
        <f>IF(E70=[1]リスト!$A$3,'参考様式（補助額計算書（計画））'!B70,"")</f>
        <v/>
      </c>
      <c r="U70" s="65" t="str">
        <f t="shared" si="13"/>
        <v/>
      </c>
      <c r="V70" s="65">
        <f t="shared" si="8"/>
        <v>0</v>
      </c>
      <c r="W70" s="70">
        <f t="shared" si="12"/>
        <v>0</v>
      </c>
    </row>
    <row r="71" spans="1:23" ht="34" customHeight="1" x14ac:dyDescent="0.35">
      <c r="A71" s="129"/>
      <c r="B71" s="412"/>
      <c r="C71" s="130"/>
      <c r="D71" s="130"/>
      <c r="E71" s="146"/>
      <c r="F71" s="147"/>
      <c r="G71" s="131"/>
      <c r="H71" s="131"/>
      <c r="I71" s="131"/>
      <c r="J71" s="132"/>
      <c r="L71" s="69" t="e">
        <f>VLOOKUP(E71,[1]リスト!$A$2:$B$3,2,FALSE)</f>
        <v>#N/A</v>
      </c>
      <c r="M71" s="65">
        <f t="shared" si="9"/>
        <v>5</v>
      </c>
      <c r="N71" s="65">
        <f t="shared" si="2"/>
        <v>5</v>
      </c>
      <c r="O71" s="65">
        <f t="shared" si="10"/>
        <v>0</v>
      </c>
      <c r="P71" s="65">
        <f t="shared" si="11"/>
        <v>0</v>
      </c>
      <c r="Q71" s="65">
        <f t="shared" si="4"/>
        <v>0</v>
      </c>
      <c r="R71" s="65" t="str">
        <f t="shared" si="0"/>
        <v/>
      </c>
      <c r="S71" s="65" t="str">
        <f>IF(E71=[1]リスト!$A$2,'参考様式（補助額計算書（計画））'!B71,"")</f>
        <v/>
      </c>
      <c r="T71" s="65" t="str">
        <f>IF(E71=[1]リスト!$A$3,'参考様式（補助額計算書（計画））'!B71,"")</f>
        <v/>
      </c>
      <c r="U71" s="65" t="str">
        <f t="shared" si="13"/>
        <v/>
      </c>
      <c r="V71" s="65">
        <f t="shared" si="8"/>
        <v>0</v>
      </c>
      <c r="W71" s="70">
        <f t="shared" si="12"/>
        <v>0</v>
      </c>
    </row>
    <row r="72" spans="1:23" ht="34" customHeight="1" x14ac:dyDescent="0.35">
      <c r="A72" s="129"/>
      <c r="B72" s="412"/>
      <c r="C72" s="130"/>
      <c r="D72" s="130"/>
      <c r="E72" s="146"/>
      <c r="F72" s="147"/>
      <c r="G72" s="131"/>
      <c r="H72" s="131"/>
      <c r="I72" s="131"/>
      <c r="J72" s="132"/>
      <c r="L72" s="69" t="e">
        <f>VLOOKUP(E72,[1]リスト!$A$2:$B$3,2,FALSE)</f>
        <v>#N/A</v>
      </c>
      <c r="M72" s="65">
        <f t="shared" si="9"/>
        <v>5</v>
      </c>
      <c r="N72" s="65">
        <f t="shared" si="2"/>
        <v>5</v>
      </c>
      <c r="O72" s="65">
        <f t="shared" si="10"/>
        <v>0</v>
      </c>
      <c r="P72" s="65">
        <f t="shared" si="11"/>
        <v>0</v>
      </c>
      <c r="Q72" s="65">
        <f t="shared" si="4"/>
        <v>0</v>
      </c>
      <c r="R72" s="65" t="str">
        <f t="shared" si="0"/>
        <v/>
      </c>
      <c r="S72" s="65" t="str">
        <f>IF(E72=[1]リスト!$A$2,'参考様式（補助額計算書（計画））'!B72,"")</f>
        <v/>
      </c>
      <c r="T72" s="65" t="str">
        <f>IF(E72=[1]リスト!$A$3,'参考様式（補助額計算書（計画））'!B72,"")</f>
        <v/>
      </c>
      <c r="U72" s="65" t="str">
        <f t="shared" si="13"/>
        <v/>
      </c>
      <c r="V72" s="65">
        <f t="shared" si="8"/>
        <v>0</v>
      </c>
      <c r="W72" s="70">
        <f t="shared" si="12"/>
        <v>0</v>
      </c>
    </row>
    <row r="73" spans="1:23" ht="34" customHeight="1" x14ac:dyDescent="0.35">
      <c r="A73" s="129"/>
      <c r="B73" s="412"/>
      <c r="C73" s="130"/>
      <c r="D73" s="130"/>
      <c r="E73" s="146"/>
      <c r="F73" s="147"/>
      <c r="G73" s="131"/>
      <c r="H73" s="131"/>
      <c r="I73" s="131"/>
      <c r="J73" s="132"/>
      <c r="L73" s="69" t="e">
        <f>VLOOKUP(E73,[1]リスト!$A$2:$B$3,2,FALSE)</f>
        <v>#N/A</v>
      </c>
      <c r="M73" s="65">
        <f t="shared" si="9"/>
        <v>5</v>
      </c>
      <c r="N73" s="65">
        <f t="shared" si="2"/>
        <v>5</v>
      </c>
      <c r="O73" s="65">
        <f t="shared" si="10"/>
        <v>0</v>
      </c>
      <c r="P73" s="65">
        <f t="shared" si="11"/>
        <v>0</v>
      </c>
      <c r="Q73" s="65">
        <f t="shared" si="4"/>
        <v>0</v>
      </c>
      <c r="R73" s="65" t="str">
        <f t="shared" si="0"/>
        <v/>
      </c>
      <c r="S73" s="65" t="str">
        <f>IF(E73=[1]リスト!$A$2,'参考様式（補助額計算書（計画））'!B73,"")</f>
        <v/>
      </c>
      <c r="T73" s="65" t="str">
        <f>IF(E73=[1]リスト!$A$3,'参考様式（補助額計算書（計画））'!B73,"")</f>
        <v/>
      </c>
      <c r="U73" s="65" t="str">
        <f t="shared" si="13"/>
        <v/>
      </c>
      <c r="V73" s="65">
        <f t="shared" si="8"/>
        <v>0</v>
      </c>
      <c r="W73" s="70">
        <f t="shared" si="12"/>
        <v>0</v>
      </c>
    </row>
    <row r="74" spans="1:23" ht="34" customHeight="1" x14ac:dyDescent="0.35">
      <c r="A74" s="129"/>
      <c r="B74" s="412"/>
      <c r="C74" s="130"/>
      <c r="D74" s="130"/>
      <c r="E74" s="146"/>
      <c r="F74" s="147"/>
      <c r="G74" s="131"/>
      <c r="H74" s="131"/>
      <c r="I74" s="131"/>
      <c r="J74" s="132"/>
      <c r="L74" s="69" t="e">
        <f>VLOOKUP(E74,[1]リスト!$A$2:$B$3,2,FALSE)</f>
        <v>#N/A</v>
      </c>
      <c r="M74" s="65">
        <f t="shared" si="9"/>
        <v>5</v>
      </c>
      <c r="N74" s="65">
        <f t="shared" si="2"/>
        <v>5</v>
      </c>
      <c r="O74" s="65">
        <f t="shared" si="10"/>
        <v>0</v>
      </c>
      <c r="P74" s="65">
        <f t="shared" si="11"/>
        <v>0</v>
      </c>
      <c r="Q74" s="65">
        <f t="shared" si="4"/>
        <v>0</v>
      </c>
      <c r="R74" s="65" t="str">
        <f t="shared" si="0"/>
        <v/>
      </c>
      <c r="S74" s="65" t="str">
        <f>IF(E74=[1]リスト!$A$2,'参考様式（補助額計算書（計画））'!B74,"")</f>
        <v/>
      </c>
      <c r="T74" s="65" t="str">
        <f>IF(E74=[1]リスト!$A$3,'参考様式（補助額計算書（計画））'!B74,"")</f>
        <v/>
      </c>
      <c r="U74" s="65" t="str">
        <f t="shared" si="13"/>
        <v/>
      </c>
      <c r="V74" s="65">
        <f t="shared" si="8"/>
        <v>0</v>
      </c>
      <c r="W74" s="70">
        <f t="shared" si="12"/>
        <v>0</v>
      </c>
    </row>
    <row r="75" spans="1:23" ht="34" customHeight="1" x14ac:dyDescent="0.35">
      <c r="A75" s="129"/>
      <c r="B75" s="412"/>
      <c r="C75" s="130"/>
      <c r="D75" s="130"/>
      <c r="E75" s="146"/>
      <c r="F75" s="147"/>
      <c r="G75" s="131"/>
      <c r="H75" s="131"/>
      <c r="I75" s="131"/>
      <c r="J75" s="132"/>
      <c r="L75" s="69" t="e">
        <f>VLOOKUP(E75,[1]リスト!$A$2:$B$3,2,FALSE)</f>
        <v>#N/A</v>
      </c>
      <c r="M75" s="65">
        <f t="shared" si="9"/>
        <v>5</v>
      </c>
      <c r="N75" s="65">
        <f t="shared" si="2"/>
        <v>5</v>
      </c>
      <c r="O75" s="65">
        <f t="shared" si="10"/>
        <v>0</v>
      </c>
      <c r="P75" s="65">
        <f t="shared" si="11"/>
        <v>0</v>
      </c>
      <c r="Q75" s="65">
        <f t="shared" si="4"/>
        <v>0</v>
      </c>
      <c r="R75" s="65" t="str">
        <f t="shared" si="0"/>
        <v/>
      </c>
      <c r="S75" s="65" t="str">
        <f>IF(E75=[1]リスト!$A$2,'参考様式（補助額計算書（計画））'!B75,"")</f>
        <v/>
      </c>
      <c r="T75" s="65" t="str">
        <f>IF(E75=[1]リスト!$A$3,'参考様式（補助額計算書（計画））'!B75,"")</f>
        <v/>
      </c>
      <c r="U75" s="65" t="str">
        <f t="shared" si="13"/>
        <v/>
      </c>
      <c r="V75" s="65">
        <f t="shared" si="8"/>
        <v>0</v>
      </c>
      <c r="W75" s="70">
        <f t="shared" si="12"/>
        <v>0</v>
      </c>
    </row>
    <row r="76" spans="1:23" ht="34" customHeight="1" x14ac:dyDescent="0.35">
      <c r="A76" s="129"/>
      <c r="B76" s="412"/>
      <c r="C76" s="130"/>
      <c r="D76" s="130"/>
      <c r="E76" s="146"/>
      <c r="F76" s="147"/>
      <c r="G76" s="131"/>
      <c r="H76" s="131"/>
      <c r="I76" s="131"/>
      <c r="J76" s="132"/>
      <c r="L76" s="69" t="e">
        <f>VLOOKUP(E76,[1]リスト!$A$2:$B$3,2,FALSE)</f>
        <v>#N/A</v>
      </c>
      <c r="M76" s="65">
        <f t="shared" si="9"/>
        <v>5</v>
      </c>
      <c r="N76" s="65">
        <f t="shared" si="2"/>
        <v>5</v>
      </c>
      <c r="O76" s="65">
        <f t="shared" si="10"/>
        <v>0</v>
      </c>
      <c r="P76" s="65">
        <f t="shared" si="11"/>
        <v>0</v>
      </c>
      <c r="Q76" s="65">
        <f t="shared" si="4"/>
        <v>0</v>
      </c>
      <c r="R76" s="65" t="str">
        <f t="shared" si="0"/>
        <v/>
      </c>
      <c r="S76" s="65" t="str">
        <f>IF(E76=[1]リスト!$A$2,'参考様式（補助額計算書（計画））'!B76,"")</f>
        <v/>
      </c>
      <c r="T76" s="65" t="str">
        <f>IF(E76=[1]リスト!$A$3,'参考様式（補助額計算書（計画））'!B76,"")</f>
        <v/>
      </c>
      <c r="U76" s="65" t="str">
        <f t="shared" si="13"/>
        <v/>
      </c>
      <c r="V76" s="65">
        <f t="shared" si="8"/>
        <v>0</v>
      </c>
      <c r="W76" s="70">
        <f t="shared" si="12"/>
        <v>0</v>
      </c>
    </row>
    <row r="77" spans="1:23" ht="34" customHeight="1" x14ac:dyDescent="0.35">
      <c r="A77" s="129"/>
      <c r="B77" s="412"/>
      <c r="C77" s="130"/>
      <c r="D77" s="130"/>
      <c r="E77" s="146"/>
      <c r="F77" s="147"/>
      <c r="G77" s="131"/>
      <c r="H77" s="131"/>
      <c r="I77" s="131"/>
      <c r="J77" s="132"/>
      <c r="L77" s="69" t="e">
        <f>VLOOKUP(E77,[1]リスト!$A$2:$B$3,2,FALSE)</f>
        <v>#N/A</v>
      </c>
      <c r="M77" s="65">
        <f t="shared" si="9"/>
        <v>5</v>
      </c>
      <c r="N77" s="65">
        <f t="shared" si="2"/>
        <v>5</v>
      </c>
      <c r="O77" s="65">
        <f t="shared" si="10"/>
        <v>0</v>
      </c>
      <c r="P77" s="65">
        <f t="shared" si="11"/>
        <v>0</v>
      </c>
      <c r="Q77" s="65">
        <f t="shared" si="4"/>
        <v>0</v>
      </c>
      <c r="R77" s="65" t="str">
        <f t="shared" si="0"/>
        <v/>
      </c>
      <c r="S77" s="65" t="str">
        <f>IF(E77=[1]リスト!$A$2,'参考様式（補助額計算書（計画））'!B77,"")</f>
        <v/>
      </c>
      <c r="T77" s="65" t="str">
        <f>IF(E77=[1]リスト!$A$3,'参考様式（補助額計算書（計画））'!B77,"")</f>
        <v/>
      </c>
      <c r="U77" s="65" t="str">
        <f t="shared" si="13"/>
        <v/>
      </c>
      <c r="V77" s="65">
        <f t="shared" si="8"/>
        <v>0</v>
      </c>
      <c r="W77" s="70">
        <f t="shared" si="12"/>
        <v>0</v>
      </c>
    </row>
    <row r="78" spans="1:23" ht="34" customHeight="1" x14ac:dyDescent="0.35">
      <c r="A78" s="129"/>
      <c r="B78" s="412"/>
      <c r="C78" s="130"/>
      <c r="D78" s="130"/>
      <c r="E78" s="146"/>
      <c r="F78" s="147"/>
      <c r="G78" s="131"/>
      <c r="H78" s="131"/>
      <c r="I78" s="131"/>
      <c r="J78" s="132"/>
      <c r="L78" s="69" t="e">
        <f>VLOOKUP(E78,[1]リスト!$A$2:$B$3,2,FALSE)</f>
        <v>#N/A</v>
      </c>
      <c r="M78" s="65">
        <f t="shared" si="9"/>
        <v>5</v>
      </c>
      <c r="N78" s="65">
        <f t="shared" si="2"/>
        <v>5</v>
      </c>
      <c r="O78" s="65">
        <f t="shared" si="10"/>
        <v>0</v>
      </c>
      <c r="P78" s="65">
        <f t="shared" si="11"/>
        <v>0</v>
      </c>
      <c r="Q78" s="65">
        <f t="shared" si="4"/>
        <v>0</v>
      </c>
      <c r="R78" s="65" t="str">
        <f t="shared" si="0"/>
        <v/>
      </c>
      <c r="S78" s="65" t="str">
        <f>IF(E78=[1]リスト!$A$2,'参考様式（補助額計算書（計画））'!B78,"")</f>
        <v/>
      </c>
      <c r="T78" s="65" t="str">
        <f>IF(E78=[1]リスト!$A$3,'参考様式（補助額計算書（計画））'!B78,"")</f>
        <v/>
      </c>
      <c r="U78" s="65" t="str">
        <f t="shared" si="13"/>
        <v/>
      </c>
      <c r="V78" s="65">
        <f t="shared" si="8"/>
        <v>0</v>
      </c>
      <c r="W78" s="70">
        <f t="shared" si="12"/>
        <v>0</v>
      </c>
    </row>
    <row r="79" spans="1:23" ht="34" customHeight="1" x14ac:dyDescent="0.35">
      <c r="A79" s="129"/>
      <c r="B79" s="412"/>
      <c r="C79" s="130"/>
      <c r="D79" s="130"/>
      <c r="E79" s="146"/>
      <c r="F79" s="147"/>
      <c r="G79" s="131"/>
      <c r="H79" s="131"/>
      <c r="I79" s="131"/>
      <c r="J79" s="132"/>
      <c r="L79" s="69" t="e">
        <f>VLOOKUP(E79,[1]リスト!$A$2:$B$3,2,FALSE)</f>
        <v>#N/A</v>
      </c>
      <c r="M79" s="65">
        <f t="shared" si="9"/>
        <v>5</v>
      </c>
      <c r="N79" s="65">
        <f t="shared" si="2"/>
        <v>5</v>
      </c>
      <c r="O79" s="65">
        <f t="shared" si="10"/>
        <v>0</v>
      </c>
      <c r="P79" s="65">
        <f t="shared" si="11"/>
        <v>0</v>
      </c>
      <c r="Q79" s="65">
        <f t="shared" si="4"/>
        <v>0</v>
      </c>
      <c r="R79" s="65" t="str">
        <f t="shared" si="0"/>
        <v/>
      </c>
      <c r="S79" s="65" t="str">
        <f>IF(E79=[1]リスト!$A$2,'参考様式（補助額計算書（計画））'!B79,"")</f>
        <v/>
      </c>
      <c r="T79" s="65" t="str">
        <f>IF(E79=[1]リスト!$A$3,'参考様式（補助額計算書（計画））'!B79,"")</f>
        <v/>
      </c>
      <c r="U79" s="65" t="str">
        <f t="shared" si="13"/>
        <v/>
      </c>
      <c r="V79" s="65">
        <f t="shared" si="8"/>
        <v>0</v>
      </c>
      <c r="W79" s="70">
        <f t="shared" si="12"/>
        <v>0</v>
      </c>
    </row>
    <row r="80" spans="1:23" ht="34" customHeight="1" x14ac:dyDescent="0.35">
      <c r="A80" s="129"/>
      <c r="B80" s="412"/>
      <c r="C80" s="130"/>
      <c r="D80" s="130"/>
      <c r="E80" s="146"/>
      <c r="F80" s="147"/>
      <c r="G80" s="131"/>
      <c r="H80" s="131"/>
      <c r="I80" s="131"/>
      <c r="J80" s="132"/>
      <c r="L80" s="69" t="e">
        <f>VLOOKUP(E80,[1]リスト!$A$2:$B$3,2,FALSE)</f>
        <v>#N/A</v>
      </c>
      <c r="M80" s="65">
        <f t="shared" si="9"/>
        <v>5</v>
      </c>
      <c r="N80" s="65">
        <f t="shared" si="2"/>
        <v>5</v>
      </c>
      <c r="O80" s="65">
        <f t="shared" si="10"/>
        <v>0</v>
      </c>
      <c r="P80" s="65">
        <f t="shared" si="11"/>
        <v>0</v>
      </c>
      <c r="Q80" s="65">
        <f t="shared" si="4"/>
        <v>0</v>
      </c>
      <c r="R80" s="65" t="str">
        <f t="shared" si="0"/>
        <v/>
      </c>
      <c r="S80" s="65" t="str">
        <f>IF(E80=[1]リスト!$A$2,'参考様式（補助額計算書（計画））'!B80,"")</f>
        <v/>
      </c>
      <c r="T80" s="65" t="str">
        <f>IF(E80=[1]リスト!$A$3,'参考様式（補助額計算書（計画））'!B80,"")</f>
        <v/>
      </c>
      <c r="U80" s="65" t="str">
        <f t="shared" si="13"/>
        <v/>
      </c>
      <c r="V80" s="65">
        <f t="shared" si="8"/>
        <v>0</v>
      </c>
      <c r="W80" s="70">
        <f t="shared" si="12"/>
        <v>0</v>
      </c>
    </row>
    <row r="81" spans="1:23" ht="34" customHeight="1" x14ac:dyDescent="0.35">
      <c r="A81" s="129"/>
      <c r="B81" s="412"/>
      <c r="C81" s="130"/>
      <c r="D81" s="130"/>
      <c r="E81" s="146"/>
      <c r="F81" s="147"/>
      <c r="G81" s="131"/>
      <c r="H81" s="131"/>
      <c r="I81" s="131"/>
      <c r="J81" s="132"/>
      <c r="L81" s="69" t="e">
        <f>VLOOKUP(E81,[1]リスト!$A$2:$B$3,2,FALSE)</f>
        <v>#N/A</v>
      </c>
      <c r="M81" s="65">
        <f t="shared" si="9"/>
        <v>5</v>
      </c>
      <c r="N81" s="65">
        <f t="shared" si="2"/>
        <v>5</v>
      </c>
      <c r="O81" s="65">
        <f t="shared" si="10"/>
        <v>0</v>
      </c>
      <c r="P81" s="65">
        <f t="shared" si="11"/>
        <v>0</v>
      </c>
      <c r="Q81" s="65">
        <f t="shared" si="4"/>
        <v>0</v>
      </c>
      <c r="R81" s="65" t="str">
        <f t="shared" si="0"/>
        <v/>
      </c>
      <c r="S81" s="65" t="str">
        <f>IF(E81=[1]リスト!$A$2,'参考様式（補助額計算書（計画））'!B81,"")</f>
        <v/>
      </c>
      <c r="T81" s="65" t="str">
        <f>IF(E81=[1]リスト!$A$3,'参考様式（補助額計算書（計画））'!B81,"")</f>
        <v/>
      </c>
      <c r="U81" s="65" t="str">
        <f t="shared" si="13"/>
        <v/>
      </c>
      <c r="V81" s="65">
        <f t="shared" si="8"/>
        <v>0</v>
      </c>
      <c r="W81" s="70">
        <f t="shared" si="12"/>
        <v>0</v>
      </c>
    </row>
    <row r="82" spans="1:23" ht="34" customHeight="1" x14ac:dyDescent="0.35">
      <c r="A82" s="129"/>
      <c r="B82" s="412"/>
      <c r="C82" s="130"/>
      <c r="D82" s="130"/>
      <c r="E82" s="146"/>
      <c r="F82" s="147"/>
      <c r="G82" s="131"/>
      <c r="H82" s="131"/>
      <c r="I82" s="131"/>
      <c r="J82" s="132"/>
      <c r="L82" s="69" t="e">
        <f>VLOOKUP(E82,[1]リスト!$A$2:$B$3,2,FALSE)</f>
        <v>#N/A</v>
      </c>
      <c r="M82" s="65">
        <f t="shared" si="9"/>
        <v>5</v>
      </c>
      <c r="N82" s="65">
        <f t="shared" si="2"/>
        <v>5</v>
      </c>
      <c r="O82" s="65">
        <f t="shared" si="10"/>
        <v>0</v>
      </c>
      <c r="P82" s="65">
        <f t="shared" si="11"/>
        <v>0</v>
      </c>
      <c r="Q82" s="65">
        <f t="shared" si="4"/>
        <v>0</v>
      </c>
      <c r="R82" s="65" t="str">
        <f t="shared" si="0"/>
        <v/>
      </c>
      <c r="S82" s="65" t="str">
        <f>IF(E82=[1]リスト!$A$2,'参考様式（補助額計算書（計画））'!B82,"")</f>
        <v/>
      </c>
      <c r="T82" s="65" t="str">
        <f>IF(E82=[1]リスト!$A$3,'参考様式（補助額計算書（計画））'!B82,"")</f>
        <v/>
      </c>
      <c r="U82" s="65" t="str">
        <f t="shared" si="13"/>
        <v/>
      </c>
      <c r="V82" s="65">
        <f t="shared" si="8"/>
        <v>0</v>
      </c>
      <c r="W82" s="70">
        <f t="shared" si="12"/>
        <v>0</v>
      </c>
    </row>
    <row r="83" spans="1:23" ht="34" customHeight="1" x14ac:dyDescent="0.35">
      <c r="A83" s="129"/>
      <c r="B83" s="412"/>
      <c r="C83" s="130"/>
      <c r="D83" s="130"/>
      <c r="E83" s="146"/>
      <c r="F83" s="147"/>
      <c r="G83" s="131"/>
      <c r="H83" s="131"/>
      <c r="I83" s="131"/>
      <c r="J83" s="132"/>
      <c r="L83" s="69" t="e">
        <f>VLOOKUP(E83,[1]リスト!$A$2:$B$3,2,FALSE)</f>
        <v>#N/A</v>
      </c>
      <c r="M83" s="65">
        <f t="shared" si="9"/>
        <v>5</v>
      </c>
      <c r="N83" s="65">
        <f t="shared" si="2"/>
        <v>5</v>
      </c>
      <c r="O83" s="65">
        <f t="shared" si="10"/>
        <v>0</v>
      </c>
      <c r="P83" s="65">
        <f t="shared" si="11"/>
        <v>0</v>
      </c>
      <c r="Q83" s="65">
        <f t="shared" si="4"/>
        <v>0</v>
      </c>
      <c r="R83" s="65" t="str">
        <f t="shared" si="0"/>
        <v/>
      </c>
      <c r="S83" s="65" t="str">
        <f>IF(E83=[1]リスト!$A$2,'参考様式（補助額計算書（計画））'!B83,"")</f>
        <v/>
      </c>
      <c r="T83" s="65" t="str">
        <f>IF(E83=[1]リスト!$A$3,'参考様式（補助額計算書（計画））'!B83,"")</f>
        <v/>
      </c>
      <c r="U83" s="65" t="str">
        <f t="shared" si="13"/>
        <v/>
      </c>
      <c r="V83" s="65">
        <f t="shared" si="8"/>
        <v>0</v>
      </c>
      <c r="W83" s="70">
        <f t="shared" si="12"/>
        <v>0</v>
      </c>
    </row>
    <row r="84" spans="1:23" ht="34" customHeight="1" x14ac:dyDescent="0.35">
      <c r="A84" s="129"/>
      <c r="B84" s="412"/>
      <c r="C84" s="130"/>
      <c r="D84" s="130"/>
      <c r="E84" s="146"/>
      <c r="F84" s="147"/>
      <c r="G84" s="131"/>
      <c r="H84" s="131"/>
      <c r="I84" s="131"/>
      <c r="J84" s="132"/>
      <c r="L84" s="69" t="e">
        <f>VLOOKUP(E84,[1]リスト!$A$2:$B$3,2,FALSE)</f>
        <v>#N/A</v>
      </c>
      <c r="M84" s="65">
        <f t="shared" si="9"/>
        <v>5</v>
      </c>
      <c r="N84" s="65">
        <f t="shared" si="2"/>
        <v>5</v>
      </c>
      <c r="O84" s="65">
        <f t="shared" si="10"/>
        <v>0</v>
      </c>
      <c r="P84" s="65">
        <f t="shared" si="11"/>
        <v>0</v>
      </c>
      <c r="Q84" s="65">
        <f t="shared" si="4"/>
        <v>0</v>
      </c>
      <c r="R84" s="65" t="str">
        <f t="shared" ref="R84:R146" si="14">IF(G84="○",C84+D84-I84,"")</f>
        <v/>
      </c>
      <c r="S84" s="65" t="str">
        <f>IF(E84=[1]リスト!$A$2,'参考様式（補助額計算書（計画））'!B84,"")</f>
        <v/>
      </c>
      <c r="T84" s="65" t="str">
        <f>IF(E84=[1]リスト!$A$3,'参考様式（補助額計算書（計画））'!B84,"")</f>
        <v/>
      </c>
      <c r="U84" s="65" t="str">
        <f t="shared" si="13"/>
        <v/>
      </c>
      <c r="V84" s="65">
        <f t="shared" si="8"/>
        <v>0</v>
      </c>
      <c r="W84" s="70">
        <f t="shared" si="12"/>
        <v>0</v>
      </c>
    </row>
    <row r="85" spans="1:23" ht="34" customHeight="1" x14ac:dyDescent="0.35">
      <c r="A85" s="129"/>
      <c r="B85" s="412"/>
      <c r="C85" s="130"/>
      <c r="D85" s="130"/>
      <c r="E85" s="146"/>
      <c r="F85" s="147"/>
      <c r="G85" s="131"/>
      <c r="H85" s="131"/>
      <c r="I85" s="131"/>
      <c r="J85" s="132"/>
      <c r="L85" s="69" t="e">
        <f>VLOOKUP(E85,[1]リスト!$A$2:$B$3,2,FALSE)</f>
        <v>#N/A</v>
      </c>
      <c r="M85" s="65">
        <f t="shared" si="9"/>
        <v>5</v>
      </c>
      <c r="N85" s="65">
        <f t="shared" ref="N85:N122" si="15">IF($D$15="有",5,0)</f>
        <v>5</v>
      </c>
      <c r="O85" s="65">
        <f t="shared" si="10"/>
        <v>0</v>
      </c>
      <c r="P85" s="65">
        <f t="shared" si="11"/>
        <v>0</v>
      </c>
      <c r="Q85" s="65">
        <f t="shared" ref="Q85:Q121" si="16">IF($D$15="有",C85+D85-I85,"")</f>
        <v>0</v>
      </c>
      <c r="R85" s="65" t="str">
        <f t="shared" si="14"/>
        <v/>
      </c>
      <c r="S85" s="65" t="str">
        <f>IF(E85=[1]リスト!$A$2,'参考様式（補助額計算書（計画））'!B85,"")</f>
        <v/>
      </c>
      <c r="T85" s="65" t="str">
        <f>IF(E85=[1]リスト!$A$3,'参考様式（補助額計算書（計画））'!B85,"")</f>
        <v/>
      </c>
      <c r="U85" s="65" t="str">
        <f t="shared" si="13"/>
        <v/>
      </c>
      <c r="V85" s="65">
        <f t="shared" si="8"/>
        <v>0</v>
      </c>
      <c r="W85" s="70">
        <f t="shared" si="12"/>
        <v>0</v>
      </c>
    </row>
    <row r="86" spans="1:23" ht="34" customHeight="1" x14ac:dyDescent="0.35">
      <c r="A86" s="129"/>
      <c r="B86" s="412"/>
      <c r="C86" s="130"/>
      <c r="D86" s="130"/>
      <c r="E86" s="146"/>
      <c r="F86" s="147"/>
      <c r="G86" s="131"/>
      <c r="H86" s="131"/>
      <c r="I86" s="131"/>
      <c r="J86" s="132"/>
      <c r="L86" s="69" t="e">
        <f>VLOOKUP(E86,[1]リスト!$A$2:$B$3,2,FALSE)</f>
        <v>#N/A</v>
      </c>
      <c r="M86" s="65">
        <f t="shared" si="9"/>
        <v>5</v>
      </c>
      <c r="N86" s="65">
        <f t="shared" si="15"/>
        <v>5</v>
      </c>
      <c r="O86" s="65">
        <f t="shared" si="10"/>
        <v>0</v>
      </c>
      <c r="P86" s="65">
        <f t="shared" si="11"/>
        <v>0</v>
      </c>
      <c r="Q86" s="65">
        <f t="shared" si="16"/>
        <v>0</v>
      </c>
      <c r="R86" s="65" t="str">
        <f t="shared" si="14"/>
        <v/>
      </c>
      <c r="S86" s="65" t="str">
        <f>IF(E86=[1]リスト!$A$2,'参考様式（補助額計算書（計画））'!B86,"")</f>
        <v/>
      </c>
      <c r="T86" s="65" t="str">
        <f>IF(E86=[1]リスト!$A$3,'参考様式（補助額計算書（計画））'!B86,"")</f>
        <v/>
      </c>
      <c r="U86" s="65" t="str">
        <f t="shared" si="13"/>
        <v/>
      </c>
      <c r="V86" s="65">
        <f t="shared" ref="V86:V121" si="17">IF($D$15="有",B86,"")</f>
        <v>0</v>
      </c>
      <c r="W86" s="70">
        <f t="shared" si="12"/>
        <v>0</v>
      </c>
    </row>
    <row r="87" spans="1:23" ht="34" customHeight="1" x14ac:dyDescent="0.35">
      <c r="A87" s="129"/>
      <c r="B87" s="412"/>
      <c r="C87" s="130"/>
      <c r="D87" s="130"/>
      <c r="E87" s="146"/>
      <c r="F87" s="147"/>
      <c r="G87" s="131"/>
      <c r="H87" s="131"/>
      <c r="I87" s="131"/>
      <c r="J87" s="132"/>
      <c r="L87" s="69" t="e">
        <f>VLOOKUP(E87,[1]リスト!$A$2:$B$3,2,FALSE)</f>
        <v>#N/A</v>
      </c>
      <c r="M87" s="65">
        <f t="shared" si="9"/>
        <v>5</v>
      </c>
      <c r="N87" s="65">
        <f t="shared" si="15"/>
        <v>5</v>
      </c>
      <c r="O87" s="65">
        <f t="shared" si="10"/>
        <v>0</v>
      </c>
      <c r="P87" s="65">
        <f t="shared" si="11"/>
        <v>0</v>
      </c>
      <c r="Q87" s="65">
        <f t="shared" si="16"/>
        <v>0</v>
      </c>
      <c r="R87" s="65" t="str">
        <f t="shared" si="14"/>
        <v/>
      </c>
      <c r="S87" s="65" t="str">
        <f>IF(E87=[1]リスト!$A$2,'参考様式（補助額計算書（計画））'!B87,"")</f>
        <v/>
      </c>
      <c r="T87" s="65" t="str">
        <f>IF(E87=[1]リスト!$A$3,'参考様式（補助額計算書（計画））'!B87,"")</f>
        <v/>
      </c>
      <c r="U87" s="65" t="str">
        <f t="shared" si="13"/>
        <v/>
      </c>
      <c r="V87" s="65">
        <f t="shared" si="17"/>
        <v>0</v>
      </c>
      <c r="W87" s="70">
        <f t="shared" si="12"/>
        <v>0</v>
      </c>
    </row>
    <row r="88" spans="1:23" ht="34" customHeight="1" x14ac:dyDescent="0.35">
      <c r="A88" s="129"/>
      <c r="B88" s="412"/>
      <c r="C88" s="130"/>
      <c r="D88" s="130"/>
      <c r="E88" s="146"/>
      <c r="F88" s="147"/>
      <c r="G88" s="131"/>
      <c r="H88" s="131"/>
      <c r="I88" s="131"/>
      <c r="J88" s="132"/>
      <c r="L88" s="69" t="e">
        <f>VLOOKUP(E88,[1]リスト!$A$2:$B$3,2,FALSE)</f>
        <v>#N/A</v>
      </c>
      <c r="M88" s="65">
        <f t="shared" si="9"/>
        <v>5</v>
      </c>
      <c r="N88" s="65">
        <f t="shared" si="15"/>
        <v>5</v>
      </c>
      <c r="O88" s="65">
        <f t="shared" si="10"/>
        <v>0</v>
      </c>
      <c r="P88" s="65">
        <f t="shared" si="11"/>
        <v>0</v>
      </c>
      <c r="Q88" s="65">
        <f t="shared" si="16"/>
        <v>0</v>
      </c>
      <c r="R88" s="65" t="str">
        <f t="shared" si="14"/>
        <v/>
      </c>
      <c r="S88" s="65" t="str">
        <f>IF(E88=[1]リスト!$A$2,'参考様式（補助額計算書（計画））'!B88,"")</f>
        <v/>
      </c>
      <c r="T88" s="65" t="str">
        <f>IF(E88=[1]リスト!$A$3,'参考様式（補助額計算書（計画））'!B88,"")</f>
        <v/>
      </c>
      <c r="U88" s="65" t="str">
        <f t="shared" si="13"/>
        <v/>
      </c>
      <c r="V88" s="65">
        <f t="shared" si="17"/>
        <v>0</v>
      </c>
      <c r="W88" s="70">
        <f t="shared" si="12"/>
        <v>0</v>
      </c>
    </row>
    <row r="89" spans="1:23" ht="34" customHeight="1" x14ac:dyDescent="0.35">
      <c r="A89" s="129"/>
      <c r="B89" s="412"/>
      <c r="C89" s="130"/>
      <c r="D89" s="130"/>
      <c r="E89" s="146"/>
      <c r="F89" s="147"/>
      <c r="G89" s="131"/>
      <c r="H89" s="131"/>
      <c r="I89" s="131"/>
      <c r="J89" s="132"/>
      <c r="L89" s="69" t="e">
        <f>VLOOKUP(E89,[1]リスト!$A$2:$B$3,2,FALSE)</f>
        <v>#N/A</v>
      </c>
      <c r="M89" s="65">
        <f t="shared" si="9"/>
        <v>5</v>
      </c>
      <c r="N89" s="65">
        <f t="shared" si="15"/>
        <v>5</v>
      </c>
      <c r="O89" s="65">
        <f t="shared" si="10"/>
        <v>0</v>
      </c>
      <c r="P89" s="65">
        <f t="shared" si="11"/>
        <v>0</v>
      </c>
      <c r="Q89" s="65">
        <f t="shared" si="16"/>
        <v>0</v>
      </c>
      <c r="R89" s="65" t="str">
        <f t="shared" si="14"/>
        <v/>
      </c>
      <c r="S89" s="65" t="str">
        <f>IF(E89=[1]リスト!$A$2,'参考様式（補助額計算書（計画））'!B89,"")</f>
        <v/>
      </c>
      <c r="T89" s="65" t="str">
        <f>IF(E89=[1]リスト!$A$3,'参考様式（補助額計算書（計画））'!B89,"")</f>
        <v/>
      </c>
      <c r="U89" s="65" t="str">
        <f t="shared" si="13"/>
        <v/>
      </c>
      <c r="V89" s="65">
        <f t="shared" si="17"/>
        <v>0</v>
      </c>
      <c r="W89" s="70">
        <f t="shared" si="12"/>
        <v>0</v>
      </c>
    </row>
    <row r="90" spans="1:23" ht="34" customHeight="1" x14ac:dyDescent="0.35">
      <c r="A90" s="129"/>
      <c r="B90" s="412"/>
      <c r="C90" s="130"/>
      <c r="D90" s="130"/>
      <c r="E90" s="146"/>
      <c r="F90" s="147"/>
      <c r="G90" s="131"/>
      <c r="H90" s="131"/>
      <c r="I90" s="131"/>
      <c r="J90" s="132"/>
      <c r="L90" s="69" t="e">
        <f>VLOOKUP(E90,[1]リスト!$A$2:$B$3,2,FALSE)</f>
        <v>#N/A</v>
      </c>
      <c r="M90" s="65">
        <f t="shared" si="9"/>
        <v>5</v>
      </c>
      <c r="N90" s="65">
        <f t="shared" si="15"/>
        <v>5</v>
      </c>
      <c r="O90" s="65">
        <f t="shared" si="10"/>
        <v>0</v>
      </c>
      <c r="P90" s="65">
        <f t="shared" si="11"/>
        <v>0</v>
      </c>
      <c r="Q90" s="65">
        <f t="shared" si="16"/>
        <v>0</v>
      </c>
      <c r="R90" s="65" t="str">
        <f t="shared" si="14"/>
        <v/>
      </c>
      <c r="S90" s="65" t="str">
        <f>IF(E90=[1]リスト!$A$2,'参考様式（補助額計算書（計画））'!B90,"")</f>
        <v/>
      </c>
      <c r="T90" s="65" t="str">
        <f>IF(E90=[1]リスト!$A$3,'参考様式（補助額計算書（計画））'!B90,"")</f>
        <v/>
      </c>
      <c r="U90" s="65" t="str">
        <f t="shared" si="13"/>
        <v/>
      </c>
      <c r="V90" s="65">
        <f t="shared" si="17"/>
        <v>0</v>
      </c>
      <c r="W90" s="70">
        <f t="shared" si="12"/>
        <v>0</v>
      </c>
    </row>
    <row r="91" spans="1:23" ht="34" customHeight="1" x14ac:dyDescent="0.35">
      <c r="A91" s="129"/>
      <c r="B91" s="412"/>
      <c r="C91" s="130"/>
      <c r="D91" s="130"/>
      <c r="E91" s="146"/>
      <c r="F91" s="147"/>
      <c r="G91" s="131"/>
      <c r="H91" s="131"/>
      <c r="I91" s="131"/>
      <c r="J91" s="132"/>
      <c r="L91" s="69" t="e">
        <f>VLOOKUP(E91,[1]リスト!$A$2:$B$3,2,FALSE)</f>
        <v>#N/A</v>
      </c>
      <c r="M91" s="65">
        <f t="shared" si="9"/>
        <v>5</v>
      </c>
      <c r="N91" s="65">
        <f t="shared" si="15"/>
        <v>5</v>
      </c>
      <c r="O91" s="65">
        <f t="shared" si="10"/>
        <v>0</v>
      </c>
      <c r="P91" s="65">
        <f t="shared" si="11"/>
        <v>0</v>
      </c>
      <c r="Q91" s="65">
        <f t="shared" si="16"/>
        <v>0</v>
      </c>
      <c r="R91" s="65" t="str">
        <f t="shared" si="14"/>
        <v/>
      </c>
      <c r="S91" s="65" t="str">
        <f>IF(E91=[1]リスト!$A$2,'参考様式（補助額計算書（計画））'!B91,"")</f>
        <v/>
      </c>
      <c r="T91" s="65" t="str">
        <f>IF(E91=[1]リスト!$A$3,'参考様式（補助額計算書（計画））'!B91,"")</f>
        <v/>
      </c>
      <c r="U91" s="65" t="str">
        <f t="shared" si="13"/>
        <v/>
      </c>
      <c r="V91" s="65">
        <f t="shared" si="17"/>
        <v>0</v>
      </c>
      <c r="W91" s="70">
        <f t="shared" si="12"/>
        <v>0</v>
      </c>
    </row>
    <row r="92" spans="1:23" ht="34" customHeight="1" x14ac:dyDescent="0.35">
      <c r="A92" s="129"/>
      <c r="B92" s="412"/>
      <c r="C92" s="130"/>
      <c r="D92" s="130"/>
      <c r="E92" s="146"/>
      <c r="F92" s="147"/>
      <c r="G92" s="131"/>
      <c r="H92" s="131"/>
      <c r="I92" s="131"/>
      <c r="J92" s="132"/>
      <c r="L92" s="69" t="e">
        <f>VLOOKUP(E92,[1]リスト!$A$2:$B$3,2,FALSE)</f>
        <v>#N/A</v>
      </c>
      <c r="M92" s="65">
        <f t="shared" si="9"/>
        <v>5</v>
      </c>
      <c r="N92" s="65">
        <f t="shared" si="15"/>
        <v>5</v>
      </c>
      <c r="O92" s="65">
        <f t="shared" si="10"/>
        <v>0</v>
      </c>
      <c r="P92" s="65">
        <f t="shared" si="11"/>
        <v>0</v>
      </c>
      <c r="Q92" s="65">
        <f t="shared" si="16"/>
        <v>0</v>
      </c>
      <c r="R92" s="65" t="str">
        <f t="shared" si="14"/>
        <v/>
      </c>
      <c r="S92" s="65" t="str">
        <f>IF(E92=[1]リスト!$A$2,'参考様式（補助額計算書（計画））'!B92,"")</f>
        <v/>
      </c>
      <c r="T92" s="65" t="str">
        <f>IF(E92=[1]リスト!$A$3,'参考様式（補助額計算書（計画））'!B92,"")</f>
        <v/>
      </c>
      <c r="U92" s="65" t="str">
        <f t="shared" si="13"/>
        <v/>
      </c>
      <c r="V92" s="65">
        <f t="shared" si="17"/>
        <v>0</v>
      </c>
      <c r="W92" s="70">
        <f t="shared" si="12"/>
        <v>0</v>
      </c>
    </row>
    <row r="93" spans="1:23" ht="34" customHeight="1" x14ac:dyDescent="0.35">
      <c r="A93" s="129"/>
      <c r="B93" s="412"/>
      <c r="C93" s="130"/>
      <c r="D93" s="130"/>
      <c r="E93" s="146"/>
      <c r="F93" s="147"/>
      <c r="G93" s="131"/>
      <c r="H93" s="131"/>
      <c r="I93" s="131"/>
      <c r="J93" s="132"/>
      <c r="L93" s="69" t="e">
        <f>VLOOKUP(E93,[1]リスト!$A$2:$B$3,2,FALSE)</f>
        <v>#N/A</v>
      </c>
      <c r="M93" s="65">
        <f t="shared" si="9"/>
        <v>5</v>
      </c>
      <c r="N93" s="65">
        <f t="shared" si="15"/>
        <v>5</v>
      </c>
      <c r="O93" s="65">
        <f t="shared" si="10"/>
        <v>0</v>
      </c>
      <c r="P93" s="65">
        <f t="shared" si="11"/>
        <v>0</v>
      </c>
      <c r="Q93" s="65">
        <f t="shared" si="16"/>
        <v>0</v>
      </c>
      <c r="R93" s="65" t="str">
        <f t="shared" si="14"/>
        <v/>
      </c>
      <c r="S93" s="65" t="str">
        <f>IF(E93=[1]リスト!$A$2,'参考様式（補助額計算書（計画））'!B93,"")</f>
        <v/>
      </c>
      <c r="T93" s="65" t="str">
        <f>IF(E93=[1]リスト!$A$3,'参考様式（補助額計算書（計画））'!B93,"")</f>
        <v/>
      </c>
      <c r="U93" s="65" t="str">
        <f t="shared" si="13"/>
        <v/>
      </c>
      <c r="V93" s="65">
        <f t="shared" si="17"/>
        <v>0</v>
      </c>
      <c r="W93" s="70">
        <f t="shared" si="12"/>
        <v>0</v>
      </c>
    </row>
    <row r="94" spans="1:23" ht="34" customHeight="1" x14ac:dyDescent="0.35">
      <c r="A94" s="129"/>
      <c r="B94" s="412"/>
      <c r="C94" s="130"/>
      <c r="D94" s="130"/>
      <c r="E94" s="146"/>
      <c r="F94" s="147"/>
      <c r="G94" s="131"/>
      <c r="H94" s="131"/>
      <c r="I94" s="131"/>
      <c r="J94" s="132"/>
      <c r="L94" s="69" t="e">
        <f>VLOOKUP(E94,[1]リスト!$A$2:$B$3,2,FALSE)</f>
        <v>#N/A</v>
      </c>
      <c r="M94" s="65">
        <f t="shared" si="9"/>
        <v>5</v>
      </c>
      <c r="N94" s="65">
        <f t="shared" si="15"/>
        <v>5</v>
      </c>
      <c r="O94" s="65">
        <f t="shared" si="10"/>
        <v>0</v>
      </c>
      <c r="P94" s="65">
        <f t="shared" si="11"/>
        <v>0</v>
      </c>
      <c r="Q94" s="65">
        <f t="shared" si="16"/>
        <v>0</v>
      </c>
      <c r="R94" s="65" t="str">
        <f t="shared" si="14"/>
        <v/>
      </c>
      <c r="S94" s="65" t="str">
        <f>IF(E94=[1]リスト!$A$2,'参考様式（補助額計算書（計画））'!B94,"")</f>
        <v/>
      </c>
      <c r="T94" s="65" t="str">
        <f>IF(E94=[1]リスト!$A$3,'参考様式（補助額計算書（計画））'!B94,"")</f>
        <v/>
      </c>
      <c r="U94" s="65" t="str">
        <f t="shared" si="13"/>
        <v/>
      </c>
      <c r="V94" s="65">
        <f t="shared" si="17"/>
        <v>0</v>
      </c>
      <c r="W94" s="70">
        <f t="shared" si="12"/>
        <v>0</v>
      </c>
    </row>
    <row r="95" spans="1:23" ht="34" customHeight="1" x14ac:dyDescent="0.35">
      <c r="A95" s="129"/>
      <c r="B95" s="412"/>
      <c r="C95" s="130"/>
      <c r="D95" s="130"/>
      <c r="E95" s="146"/>
      <c r="F95" s="147"/>
      <c r="G95" s="131"/>
      <c r="H95" s="131"/>
      <c r="I95" s="131"/>
      <c r="J95" s="132"/>
      <c r="L95" s="69" t="e">
        <f>VLOOKUP(E95,[1]リスト!$A$2:$B$3,2,FALSE)</f>
        <v>#N/A</v>
      </c>
      <c r="M95" s="65">
        <f t="shared" si="9"/>
        <v>5</v>
      </c>
      <c r="N95" s="65">
        <f t="shared" si="15"/>
        <v>5</v>
      </c>
      <c r="O95" s="65">
        <f t="shared" si="10"/>
        <v>0</v>
      </c>
      <c r="P95" s="65">
        <f t="shared" si="11"/>
        <v>0</v>
      </c>
      <c r="Q95" s="65">
        <f t="shared" si="16"/>
        <v>0</v>
      </c>
      <c r="R95" s="65" t="str">
        <f t="shared" si="14"/>
        <v/>
      </c>
      <c r="S95" s="65" t="str">
        <f>IF(E95=[1]リスト!$A$2,'参考様式（補助額計算書（計画））'!B95,"")</f>
        <v/>
      </c>
      <c r="T95" s="65" t="str">
        <f>IF(E95=[1]リスト!$A$3,'参考様式（補助額計算書（計画））'!B95,"")</f>
        <v/>
      </c>
      <c r="U95" s="65" t="str">
        <f t="shared" si="13"/>
        <v/>
      </c>
      <c r="V95" s="65">
        <f t="shared" si="17"/>
        <v>0</v>
      </c>
      <c r="W95" s="70">
        <f t="shared" si="12"/>
        <v>0</v>
      </c>
    </row>
    <row r="96" spans="1:23" ht="34" customHeight="1" x14ac:dyDescent="0.35">
      <c r="A96" s="129"/>
      <c r="B96" s="412"/>
      <c r="C96" s="130"/>
      <c r="D96" s="130"/>
      <c r="E96" s="146"/>
      <c r="F96" s="147"/>
      <c r="G96" s="131"/>
      <c r="H96" s="131"/>
      <c r="I96" s="131"/>
      <c r="J96" s="132"/>
      <c r="L96" s="69" t="e">
        <f>VLOOKUP(E96,[1]リスト!$A$2:$B$3,2,FALSE)</f>
        <v>#N/A</v>
      </c>
      <c r="M96" s="65">
        <f t="shared" si="9"/>
        <v>5</v>
      </c>
      <c r="N96" s="65">
        <f t="shared" si="15"/>
        <v>5</v>
      </c>
      <c r="O96" s="65">
        <f t="shared" si="10"/>
        <v>0</v>
      </c>
      <c r="P96" s="65">
        <f t="shared" si="11"/>
        <v>0</v>
      </c>
      <c r="Q96" s="65">
        <f t="shared" si="16"/>
        <v>0</v>
      </c>
      <c r="R96" s="65" t="str">
        <f t="shared" si="14"/>
        <v/>
      </c>
      <c r="S96" s="65" t="str">
        <f>IF(E96=[1]リスト!$A$2,'参考様式（補助額計算書（計画））'!B96,"")</f>
        <v/>
      </c>
      <c r="T96" s="65" t="str">
        <f>IF(E96=[1]リスト!$A$3,'参考様式（補助額計算書（計画））'!B96,"")</f>
        <v/>
      </c>
      <c r="U96" s="65" t="str">
        <f t="shared" si="13"/>
        <v/>
      </c>
      <c r="V96" s="65">
        <f t="shared" si="17"/>
        <v>0</v>
      </c>
      <c r="W96" s="70">
        <f t="shared" si="12"/>
        <v>0</v>
      </c>
    </row>
    <row r="97" spans="1:23" ht="34" customHeight="1" x14ac:dyDescent="0.35">
      <c r="A97" s="129"/>
      <c r="B97" s="412"/>
      <c r="C97" s="130"/>
      <c r="D97" s="130"/>
      <c r="E97" s="146"/>
      <c r="F97" s="147"/>
      <c r="G97" s="131"/>
      <c r="H97" s="131"/>
      <c r="I97" s="131"/>
      <c r="J97" s="132"/>
      <c r="L97" s="69" t="e">
        <f>VLOOKUP(E97,[1]リスト!$A$2:$B$3,2,FALSE)</f>
        <v>#N/A</v>
      </c>
      <c r="M97" s="65">
        <f t="shared" si="9"/>
        <v>5</v>
      </c>
      <c r="N97" s="65">
        <f t="shared" si="15"/>
        <v>5</v>
      </c>
      <c r="O97" s="65">
        <f t="shared" si="10"/>
        <v>0</v>
      </c>
      <c r="P97" s="65">
        <f>IF($D$14="有",C97+D97-I97,"")</f>
        <v>0</v>
      </c>
      <c r="Q97" s="65">
        <f t="shared" si="16"/>
        <v>0</v>
      </c>
      <c r="R97" s="65" t="str">
        <f t="shared" si="14"/>
        <v/>
      </c>
      <c r="S97" s="65" t="str">
        <f>IF(E97=[1]リスト!$A$2,'参考様式（補助額計算書（計画））'!B97,"")</f>
        <v/>
      </c>
      <c r="T97" s="65" t="str">
        <f>IF(E97=[1]リスト!$A$3,'参考様式（補助額計算書（計画））'!B97,"")</f>
        <v/>
      </c>
      <c r="U97" s="65" t="str">
        <f t="shared" si="13"/>
        <v/>
      </c>
      <c r="V97" s="65">
        <f t="shared" si="17"/>
        <v>0</v>
      </c>
      <c r="W97" s="70">
        <f t="shared" si="12"/>
        <v>0</v>
      </c>
    </row>
    <row r="98" spans="1:23" ht="34" customHeight="1" x14ac:dyDescent="0.35">
      <c r="A98" s="129"/>
      <c r="B98" s="412"/>
      <c r="C98" s="130"/>
      <c r="D98" s="130"/>
      <c r="E98" s="146"/>
      <c r="F98" s="147"/>
      <c r="G98" s="131"/>
      <c r="H98" s="131"/>
      <c r="I98" s="131"/>
      <c r="J98" s="132"/>
      <c r="L98" s="69" t="e">
        <f>VLOOKUP(E98,[1]リスト!$A$2:$B$3,2,FALSE)</f>
        <v>#N/A</v>
      </c>
      <c r="M98" s="65">
        <f t="shared" si="9"/>
        <v>5</v>
      </c>
      <c r="N98" s="65">
        <f t="shared" si="15"/>
        <v>5</v>
      </c>
      <c r="O98" s="65">
        <f t="shared" si="10"/>
        <v>0</v>
      </c>
      <c r="P98" s="65">
        <f>IF($D$14="有",C98+D98-I98,"")</f>
        <v>0</v>
      </c>
      <c r="Q98" s="65">
        <f t="shared" si="16"/>
        <v>0</v>
      </c>
      <c r="R98" s="65" t="str">
        <f t="shared" si="14"/>
        <v/>
      </c>
      <c r="S98" s="65" t="str">
        <f>IF(E98=[1]リスト!$A$2,'参考様式（補助額計算書（計画））'!B98,"")</f>
        <v/>
      </c>
      <c r="T98" s="65" t="str">
        <f>IF(E98=[1]リスト!$A$3,'参考様式（補助額計算書（計画））'!B98,"")</f>
        <v/>
      </c>
      <c r="U98" s="65" t="str">
        <f t="shared" si="13"/>
        <v/>
      </c>
      <c r="V98" s="65">
        <f t="shared" si="17"/>
        <v>0</v>
      </c>
      <c r="W98" s="70">
        <f t="shared" si="12"/>
        <v>0</v>
      </c>
    </row>
    <row r="99" spans="1:23" ht="34" customHeight="1" x14ac:dyDescent="0.35">
      <c r="A99" s="129"/>
      <c r="B99" s="412"/>
      <c r="C99" s="130"/>
      <c r="D99" s="130"/>
      <c r="E99" s="146"/>
      <c r="F99" s="147"/>
      <c r="G99" s="131"/>
      <c r="H99" s="131"/>
      <c r="I99" s="131"/>
      <c r="J99" s="132"/>
      <c r="L99" s="69" t="e">
        <f>VLOOKUP(E99,[1]リスト!$A$2:$B$3,2,FALSE)</f>
        <v>#N/A</v>
      </c>
      <c r="M99" s="65">
        <f t="shared" si="9"/>
        <v>5</v>
      </c>
      <c r="N99" s="65">
        <f t="shared" si="15"/>
        <v>5</v>
      </c>
      <c r="O99" s="65">
        <f t="shared" si="10"/>
        <v>0</v>
      </c>
      <c r="P99" s="65">
        <f t="shared" ref="P99:P119" si="18">IF($D$14="有",C99+D99-I99,"")</f>
        <v>0</v>
      </c>
      <c r="Q99" s="65">
        <f t="shared" si="16"/>
        <v>0</v>
      </c>
      <c r="R99" s="65" t="str">
        <f t="shared" si="14"/>
        <v/>
      </c>
      <c r="S99" s="65" t="str">
        <f>IF(E99=[1]リスト!$A$2,'参考様式（補助額計算書（計画））'!B99,"")</f>
        <v/>
      </c>
      <c r="T99" s="65" t="str">
        <f>IF(E99=[1]リスト!$A$3,'参考様式（補助額計算書（計画））'!B99,"")</f>
        <v/>
      </c>
      <c r="U99" s="65" t="str">
        <f t="shared" si="13"/>
        <v/>
      </c>
      <c r="V99" s="65">
        <f t="shared" si="17"/>
        <v>0</v>
      </c>
      <c r="W99" s="70">
        <f t="shared" si="12"/>
        <v>0</v>
      </c>
    </row>
    <row r="100" spans="1:23" ht="34" customHeight="1" x14ac:dyDescent="0.35">
      <c r="A100" s="129"/>
      <c r="B100" s="412"/>
      <c r="C100" s="130"/>
      <c r="D100" s="130"/>
      <c r="E100" s="146"/>
      <c r="F100" s="147"/>
      <c r="G100" s="131"/>
      <c r="H100" s="131"/>
      <c r="I100" s="131"/>
      <c r="J100" s="132"/>
      <c r="L100" s="69" t="e">
        <f>VLOOKUP(E100,[1]リスト!$A$2:$B$3,2,FALSE)</f>
        <v>#N/A</v>
      </c>
      <c r="M100" s="65">
        <f t="shared" si="9"/>
        <v>5</v>
      </c>
      <c r="N100" s="65">
        <f t="shared" si="15"/>
        <v>5</v>
      </c>
      <c r="O100" s="65">
        <f t="shared" si="10"/>
        <v>0</v>
      </c>
      <c r="P100" s="65">
        <f>IF($D$14="有",C100+D100-I100,"")</f>
        <v>0</v>
      </c>
      <c r="Q100" s="65">
        <f t="shared" si="16"/>
        <v>0</v>
      </c>
      <c r="R100" s="65" t="str">
        <f t="shared" si="14"/>
        <v/>
      </c>
      <c r="S100" s="65" t="str">
        <f>IF(E100=[1]リスト!$A$2,'参考様式（補助額計算書（計画））'!B100,"")</f>
        <v/>
      </c>
      <c r="T100" s="65" t="str">
        <f>IF(E100=[1]リスト!$A$3,'参考様式（補助額計算書（計画））'!B100,"")</f>
        <v/>
      </c>
      <c r="U100" s="65" t="str">
        <f t="shared" si="13"/>
        <v/>
      </c>
      <c r="V100" s="65">
        <f t="shared" si="17"/>
        <v>0</v>
      </c>
      <c r="W100" s="70">
        <f t="shared" si="12"/>
        <v>0</v>
      </c>
    </row>
    <row r="101" spans="1:23" ht="34" customHeight="1" x14ac:dyDescent="0.35">
      <c r="A101" s="129"/>
      <c r="B101" s="412"/>
      <c r="C101" s="130"/>
      <c r="D101" s="130"/>
      <c r="E101" s="146"/>
      <c r="F101" s="147"/>
      <c r="G101" s="131"/>
      <c r="H101" s="131"/>
      <c r="I101" s="131"/>
      <c r="J101" s="132"/>
      <c r="L101" s="69" t="e">
        <f>VLOOKUP(E101,[1]リスト!$A$2:$B$3,2,FALSE)</f>
        <v>#N/A</v>
      </c>
      <c r="M101" s="65">
        <f t="shared" si="9"/>
        <v>5</v>
      </c>
      <c r="N101" s="65">
        <f t="shared" si="15"/>
        <v>5</v>
      </c>
      <c r="O101" s="65">
        <f t="shared" si="10"/>
        <v>0</v>
      </c>
      <c r="P101" s="65">
        <f>IF($D$14="有",C101+D101-I101,"")</f>
        <v>0</v>
      </c>
      <c r="Q101" s="65">
        <f t="shared" si="16"/>
        <v>0</v>
      </c>
      <c r="R101" s="65" t="str">
        <f t="shared" si="14"/>
        <v/>
      </c>
      <c r="S101" s="65" t="str">
        <f>IF(E101=[1]リスト!$A$2,'参考様式（補助額計算書（計画））'!B101,"")</f>
        <v/>
      </c>
      <c r="T101" s="65" t="str">
        <f>IF(E101=[1]リスト!$A$3,'参考様式（補助額計算書（計画））'!B101,"")</f>
        <v/>
      </c>
      <c r="U101" s="65" t="str">
        <f t="shared" si="13"/>
        <v/>
      </c>
      <c r="V101" s="65">
        <f t="shared" si="17"/>
        <v>0</v>
      </c>
      <c r="W101" s="70">
        <f t="shared" si="12"/>
        <v>0</v>
      </c>
    </row>
    <row r="102" spans="1:23" ht="34" customHeight="1" x14ac:dyDescent="0.35">
      <c r="A102" s="129"/>
      <c r="B102" s="412"/>
      <c r="C102" s="130"/>
      <c r="D102" s="130"/>
      <c r="E102" s="146"/>
      <c r="F102" s="147"/>
      <c r="G102" s="131"/>
      <c r="H102" s="131"/>
      <c r="I102" s="131"/>
      <c r="J102" s="132"/>
      <c r="L102" s="69" t="e">
        <f>VLOOKUP(E102,[1]リスト!$A$2:$B$3,2,FALSE)</f>
        <v>#N/A</v>
      </c>
      <c r="M102" s="65">
        <f t="shared" si="9"/>
        <v>5</v>
      </c>
      <c r="N102" s="65">
        <f t="shared" si="15"/>
        <v>5</v>
      </c>
      <c r="O102" s="65">
        <f t="shared" si="10"/>
        <v>0</v>
      </c>
      <c r="P102" s="65">
        <f t="shared" si="18"/>
        <v>0</v>
      </c>
      <c r="Q102" s="65">
        <f t="shared" si="16"/>
        <v>0</v>
      </c>
      <c r="R102" s="65" t="str">
        <f t="shared" si="14"/>
        <v/>
      </c>
      <c r="S102" s="65" t="str">
        <f>IF(E102=[1]リスト!$A$2,'参考様式（補助額計算書（計画））'!B102,"")</f>
        <v/>
      </c>
      <c r="T102" s="65" t="str">
        <f>IF(E102=[1]リスト!$A$3,'参考様式（補助額計算書（計画））'!B102,"")</f>
        <v/>
      </c>
      <c r="U102" s="65" t="str">
        <f t="shared" si="13"/>
        <v/>
      </c>
      <c r="V102" s="65">
        <f t="shared" si="17"/>
        <v>0</v>
      </c>
      <c r="W102" s="70">
        <f t="shared" si="12"/>
        <v>0</v>
      </c>
    </row>
    <row r="103" spans="1:23" ht="34" customHeight="1" x14ac:dyDescent="0.35">
      <c r="A103" s="129"/>
      <c r="B103" s="412"/>
      <c r="C103" s="130"/>
      <c r="D103" s="130"/>
      <c r="E103" s="146"/>
      <c r="F103" s="147"/>
      <c r="G103" s="131"/>
      <c r="H103" s="131"/>
      <c r="I103" s="131"/>
      <c r="J103" s="132"/>
      <c r="L103" s="69" t="e">
        <f>VLOOKUP(E103,[1]リスト!$A$2:$B$3,2,FALSE)</f>
        <v>#N/A</v>
      </c>
      <c r="M103" s="65">
        <f t="shared" si="9"/>
        <v>5</v>
      </c>
      <c r="N103" s="65">
        <f t="shared" si="15"/>
        <v>5</v>
      </c>
      <c r="O103" s="65">
        <f t="shared" si="10"/>
        <v>0</v>
      </c>
      <c r="P103" s="65">
        <f>IF($D$14="有",C103+D103-I103,"")</f>
        <v>0</v>
      </c>
      <c r="Q103" s="65">
        <f t="shared" si="16"/>
        <v>0</v>
      </c>
      <c r="R103" s="65" t="str">
        <f t="shared" si="14"/>
        <v/>
      </c>
      <c r="S103" s="65" t="str">
        <f>IF(E103=[1]リスト!$A$2,'参考様式（補助額計算書（計画））'!B103,"")</f>
        <v/>
      </c>
      <c r="T103" s="65" t="str">
        <f>IF(E103=[1]リスト!$A$3,'参考様式（補助額計算書（計画））'!B103,"")</f>
        <v/>
      </c>
      <c r="U103" s="65" t="str">
        <f t="shared" si="13"/>
        <v/>
      </c>
      <c r="V103" s="65">
        <f t="shared" si="17"/>
        <v>0</v>
      </c>
      <c r="W103" s="70">
        <f t="shared" si="12"/>
        <v>0</v>
      </c>
    </row>
    <row r="104" spans="1:23" ht="34" customHeight="1" x14ac:dyDescent="0.35">
      <c r="A104" s="129"/>
      <c r="B104" s="412"/>
      <c r="C104" s="130"/>
      <c r="D104" s="130"/>
      <c r="E104" s="146"/>
      <c r="F104" s="147"/>
      <c r="G104" s="131"/>
      <c r="H104" s="131"/>
      <c r="I104" s="131"/>
      <c r="J104" s="132"/>
      <c r="L104" s="69" t="e">
        <f>VLOOKUP(E104,[1]リスト!$A$2:$B$3,2,FALSE)</f>
        <v>#N/A</v>
      </c>
      <c r="M104" s="65">
        <f t="shared" si="9"/>
        <v>5</v>
      </c>
      <c r="N104" s="65">
        <f t="shared" si="15"/>
        <v>5</v>
      </c>
      <c r="O104" s="65">
        <f t="shared" si="10"/>
        <v>0</v>
      </c>
      <c r="P104" s="65">
        <f>IF($D$14="有",C104+D104-I104,"")</f>
        <v>0</v>
      </c>
      <c r="Q104" s="65">
        <f t="shared" si="16"/>
        <v>0</v>
      </c>
      <c r="R104" s="65" t="str">
        <f t="shared" si="14"/>
        <v/>
      </c>
      <c r="S104" s="65" t="str">
        <f>IF(E104=[1]リスト!$A$2,'参考様式（補助額計算書（計画））'!B104,"")</f>
        <v/>
      </c>
      <c r="T104" s="65" t="str">
        <f>IF(E104=[1]リスト!$A$3,'参考様式（補助額計算書（計画））'!B104,"")</f>
        <v/>
      </c>
      <c r="U104" s="65" t="str">
        <f t="shared" si="13"/>
        <v/>
      </c>
      <c r="V104" s="65">
        <f t="shared" si="17"/>
        <v>0</v>
      </c>
      <c r="W104" s="70">
        <f t="shared" si="12"/>
        <v>0</v>
      </c>
    </row>
    <row r="105" spans="1:23" ht="34" customHeight="1" x14ac:dyDescent="0.35">
      <c r="A105" s="129"/>
      <c r="B105" s="412"/>
      <c r="C105" s="130"/>
      <c r="D105" s="130"/>
      <c r="E105" s="146"/>
      <c r="F105" s="147"/>
      <c r="G105" s="131"/>
      <c r="H105" s="131"/>
      <c r="I105" s="131"/>
      <c r="J105" s="132"/>
      <c r="L105" s="69" t="e">
        <f>VLOOKUP(E105,[1]リスト!$A$2:$B$3,2,FALSE)</f>
        <v>#N/A</v>
      </c>
      <c r="M105" s="65">
        <f t="shared" si="9"/>
        <v>5</v>
      </c>
      <c r="N105" s="65">
        <f t="shared" si="15"/>
        <v>5</v>
      </c>
      <c r="O105" s="65">
        <f t="shared" si="10"/>
        <v>0</v>
      </c>
      <c r="P105" s="65">
        <f>IF($D$14="有",C105+D105-I105,"")</f>
        <v>0</v>
      </c>
      <c r="Q105" s="65">
        <f t="shared" si="16"/>
        <v>0</v>
      </c>
      <c r="R105" s="65" t="str">
        <f t="shared" si="14"/>
        <v/>
      </c>
      <c r="S105" s="65" t="str">
        <f>IF(E105=[1]リスト!$A$2,'参考様式（補助額計算書（計画））'!B105,"")</f>
        <v/>
      </c>
      <c r="T105" s="65" t="str">
        <f>IF(E105=[1]リスト!$A$3,'参考様式（補助額計算書（計画））'!B105,"")</f>
        <v/>
      </c>
      <c r="U105" s="65" t="str">
        <f t="shared" si="13"/>
        <v/>
      </c>
      <c r="V105" s="65">
        <f t="shared" si="17"/>
        <v>0</v>
      </c>
      <c r="W105" s="70">
        <f t="shared" si="12"/>
        <v>0</v>
      </c>
    </row>
    <row r="106" spans="1:23" ht="34" customHeight="1" x14ac:dyDescent="0.35">
      <c r="A106" s="129"/>
      <c r="B106" s="412"/>
      <c r="C106" s="130"/>
      <c r="D106" s="130"/>
      <c r="E106" s="146"/>
      <c r="F106" s="147"/>
      <c r="G106" s="131"/>
      <c r="H106" s="131"/>
      <c r="I106" s="131"/>
      <c r="J106" s="132"/>
      <c r="L106" s="69" t="e">
        <f>VLOOKUP(E106,[1]リスト!$A$2:$B$3,2,FALSE)</f>
        <v>#N/A</v>
      </c>
      <c r="M106" s="65">
        <f t="shared" si="9"/>
        <v>5</v>
      </c>
      <c r="N106" s="65">
        <f t="shared" si="15"/>
        <v>5</v>
      </c>
      <c r="O106" s="65">
        <f t="shared" si="10"/>
        <v>0</v>
      </c>
      <c r="P106" s="65">
        <f t="shared" si="18"/>
        <v>0</v>
      </c>
      <c r="Q106" s="65">
        <f t="shared" si="16"/>
        <v>0</v>
      </c>
      <c r="R106" s="65" t="str">
        <f t="shared" si="14"/>
        <v/>
      </c>
      <c r="S106" s="65" t="str">
        <f>IF(E106=[1]リスト!$A$2,'参考様式（補助額計算書（計画））'!B106,"")</f>
        <v/>
      </c>
      <c r="T106" s="65" t="str">
        <f>IF(E106=[1]リスト!$A$3,'参考様式（補助額計算書（計画））'!B106,"")</f>
        <v/>
      </c>
      <c r="U106" s="65" t="str">
        <f t="shared" si="13"/>
        <v/>
      </c>
      <c r="V106" s="65">
        <f t="shared" si="17"/>
        <v>0</v>
      </c>
      <c r="W106" s="70">
        <f t="shared" si="12"/>
        <v>0</v>
      </c>
    </row>
    <row r="107" spans="1:23" ht="34" customHeight="1" x14ac:dyDescent="0.35">
      <c r="A107" s="129"/>
      <c r="B107" s="412"/>
      <c r="C107" s="130"/>
      <c r="D107" s="130"/>
      <c r="E107" s="146"/>
      <c r="F107" s="147"/>
      <c r="G107" s="131"/>
      <c r="H107" s="131"/>
      <c r="I107" s="131"/>
      <c r="J107" s="132"/>
      <c r="L107" s="69" t="e">
        <f>VLOOKUP(E107,[1]リスト!$A$2:$B$3,2,FALSE)</f>
        <v>#N/A</v>
      </c>
      <c r="M107" s="65">
        <f t="shared" si="9"/>
        <v>5</v>
      </c>
      <c r="N107" s="65">
        <f t="shared" si="15"/>
        <v>5</v>
      </c>
      <c r="O107" s="65">
        <f t="shared" si="10"/>
        <v>0</v>
      </c>
      <c r="P107" s="65">
        <f t="shared" si="18"/>
        <v>0</v>
      </c>
      <c r="Q107" s="65">
        <f t="shared" si="16"/>
        <v>0</v>
      </c>
      <c r="R107" s="65" t="str">
        <f t="shared" si="14"/>
        <v/>
      </c>
      <c r="S107" s="65" t="str">
        <f>IF(E107=[1]リスト!$A$2,'参考様式（補助額計算書（計画））'!B107,"")</f>
        <v/>
      </c>
      <c r="T107" s="65" t="str">
        <f>IF(E107=[1]リスト!$A$3,'参考様式（補助額計算書（計画））'!B107,"")</f>
        <v/>
      </c>
      <c r="U107" s="65" t="str">
        <f t="shared" si="13"/>
        <v/>
      </c>
      <c r="V107" s="65">
        <f t="shared" si="17"/>
        <v>0</v>
      </c>
      <c r="W107" s="70">
        <f t="shared" si="12"/>
        <v>0</v>
      </c>
    </row>
    <row r="108" spans="1:23" ht="34" customHeight="1" x14ac:dyDescent="0.35">
      <c r="A108" s="129"/>
      <c r="B108" s="412"/>
      <c r="C108" s="130"/>
      <c r="D108" s="130"/>
      <c r="E108" s="146"/>
      <c r="F108" s="147"/>
      <c r="G108" s="131"/>
      <c r="H108" s="131"/>
      <c r="I108" s="131"/>
      <c r="J108" s="132"/>
      <c r="L108" s="69" t="e">
        <f>VLOOKUP(E108,[1]リスト!$A$2:$B$3,2,FALSE)</f>
        <v>#N/A</v>
      </c>
      <c r="M108" s="65">
        <f t="shared" si="9"/>
        <v>5</v>
      </c>
      <c r="N108" s="65">
        <f t="shared" si="15"/>
        <v>5</v>
      </c>
      <c r="O108" s="65">
        <f t="shared" si="10"/>
        <v>0</v>
      </c>
      <c r="P108" s="65">
        <f t="shared" si="18"/>
        <v>0</v>
      </c>
      <c r="Q108" s="65">
        <f t="shared" si="16"/>
        <v>0</v>
      </c>
      <c r="R108" s="65" t="str">
        <f t="shared" si="14"/>
        <v/>
      </c>
      <c r="S108" s="65" t="str">
        <f>IF(E108=[1]リスト!$A$2,'参考様式（補助額計算書（計画））'!B108,"")</f>
        <v/>
      </c>
      <c r="T108" s="65" t="str">
        <f>IF(E108=[1]リスト!$A$3,'参考様式（補助額計算書（計画））'!B108,"")</f>
        <v/>
      </c>
      <c r="U108" s="65" t="str">
        <f t="shared" si="13"/>
        <v/>
      </c>
      <c r="V108" s="65">
        <f t="shared" si="17"/>
        <v>0</v>
      </c>
      <c r="W108" s="70">
        <f t="shared" si="12"/>
        <v>0</v>
      </c>
    </row>
    <row r="109" spans="1:23" ht="34" customHeight="1" x14ac:dyDescent="0.35">
      <c r="A109" s="129"/>
      <c r="B109" s="412"/>
      <c r="C109" s="130"/>
      <c r="D109" s="130"/>
      <c r="E109" s="146"/>
      <c r="F109" s="147"/>
      <c r="G109" s="131"/>
      <c r="H109" s="131"/>
      <c r="I109" s="131"/>
      <c r="J109" s="132"/>
      <c r="L109" s="69" t="e">
        <f>VLOOKUP(E109,[1]リスト!$A$2:$B$3,2,FALSE)</f>
        <v>#N/A</v>
      </c>
      <c r="M109" s="65">
        <f t="shared" si="9"/>
        <v>5</v>
      </c>
      <c r="N109" s="65">
        <f t="shared" si="15"/>
        <v>5</v>
      </c>
      <c r="O109" s="65">
        <f t="shared" si="10"/>
        <v>0</v>
      </c>
      <c r="P109" s="65">
        <f t="shared" si="18"/>
        <v>0</v>
      </c>
      <c r="Q109" s="65">
        <f t="shared" si="16"/>
        <v>0</v>
      </c>
      <c r="R109" s="65" t="str">
        <f t="shared" si="14"/>
        <v/>
      </c>
      <c r="S109" s="65" t="str">
        <f>IF(E109=[1]リスト!$A$2,'参考様式（補助額計算書（計画））'!B109,"")</f>
        <v/>
      </c>
      <c r="T109" s="65" t="str">
        <f>IF(E109=[1]リスト!$A$3,'参考様式（補助額計算書（計画））'!B109,"")</f>
        <v/>
      </c>
      <c r="U109" s="65" t="str">
        <f t="shared" si="13"/>
        <v/>
      </c>
      <c r="V109" s="65">
        <f t="shared" si="17"/>
        <v>0</v>
      </c>
      <c r="W109" s="70">
        <f t="shared" si="12"/>
        <v>0</v>
      </c>
    </row>
    <row r="110" spans="1:23" ht="34" customHeight="1" x14ac:dyDescent="0.35">
      <c r="A110" s="129"/>
      <c r="B110" s="412"/>
      <c r="C110" s="130"/>
      <c r="D110" s="130"/>
      <c r="E110" s="255"/>
      <c r="F110" s="256"/>
      <c r="G110" s="131"/>
      <c r="H110" s="131"/>
      <c r="I110" s="131"/>
      <c r="J110" s="132"/>
      <c r="L110" s="69" t="e">
        <f>VLOOKUP(E110,[1]リスト!$A$2:$B$3,2,FALSE)</f>
        <v>#N/A</v>
      </c>
      <c r="M110" s="65">
        <f t="shared" si="9"/>
        <v>5</v>
      </c>
      <c r="N110" s="65">
        <f t="shared" si="15"/>
        <v>5</v>
      </c>
      <c r="O110" s="65">
        <f t="shared" si="10"/>
        <v>0</v>
      </c>
      <c r="P110" s="65">
        <f t="shared" si="18"/>
        <v>0</v>
      </c>
      <c r="Q110" s="65">
        <f t="shared" si="16"/>
        <v>0</v>
      </c>
      <c r="R110" s="65" t="str">
        <f t="shared" si="14"/>
        <v/>
      </c>
      <c r="S110" s="65" t="str">
        <f>IF(E110=[1]リスト!$A$2,'参考様式（補助額計算書（計画））'!B110,"")</f>
        <v/>
      </c>
      <c r="T110" s="65" t="str">
        <f>IF(E110=[1]リスト!$A$3,'参考様式（補助額計算書（計画））'!B110,"")</f>
        <v/>
      </c>
      <c r="U110" s="65" t="str">
        <f t="shared" si="13"/>
        <v/>
      </c>
      <c r="V110" s="65">
        <f t="shared" si="17"/>
        <v>0</v>
      </c>
      <c r="W110" s="70">
        <f t="shared" si="12"/>
        <v>0</v>
      </c>
    </row>
    <row r="111" spans="1:23" ht="34" customHeight="1" x14ac:dyDescent="0.35">
      <c r="A111" s="129"/>
      <c r="B111" s="412"/>
      <c r="C111" s="130"/>
      <c r="D111" s="130"/>
      <c r="E111" s="255"/>
      <c r="F111" s="256"/>
      <c r="G111" s="131"/>
      <c r="H111" s="131"/>
      <c r="I111" s="131"/>
      <c r="J111" s="132"/>
      <c r="L111" s="69" t="e">
        <f>VLOOKUP(E111,[1]リスト!$A$2:$B$3,2,FALSE)</f>
        <v>#N/A</v>
      </c>
      <c r="M111" s="65">
        <f t="shared" si="9"/>
        <v>5</v>
      </c>
      <c r="N111" s="65">
        <f t="shared" si="15"/>
        <v>5</v>
      </c>
      <c r="O111" s="65">
        <f t="shared" si="10"/>
        <v>0</v>
      </c>
      <c r="P111" s="65">
        <f t="shared" si="18"/>
        <v>0</v>
      </c>
      <c r="Q111" s="65">
        <f t="shared" si="16"/>
        <v>0</v>
      </c>
      <c r="R111" s="65" t="str">
        <f t="shared" si="14"/>
        <v/>
      </c>
      <c r="S111" s="65" t="str">
        <f>IF(E111=[1]リスト!$A$2,'参考様式（補助額計算書（計画））'!B111,"")</f>
        <v/>
      </c>
      <c r="T111" s="65" t="str">
        <f>IF(E111=[1]リスト!$A$3,'参考様式（補助額計算書（計画））'!B111,"")</f>
        <v/>
      </c>
      <c r="U111" s="65" t="str">
        <f t="shared" si="13"/>
        <v/>
      </c>
      <c r="V111" s="65">
        <f t="shared" si="17"/>
        <v>0</v>
      </c>
      <c r="W111" s="70">
        <f t="shared" si="12"/>
        <v>0</v>
      </c>
    </row>
    <row r="112" spans="1:23" ht="34" customHeight="1" x14ac:dyDescent="0.35">
      <c r="A112" s="129"/>
      <c r="B112" s="412"/>
      <c r="C112" s="130"/>
      <c r="D112" s="130"/>
      <c r="E112" s="255"/>
      <c r="F112" s="256"/>
      <c r="G112" s="131"/>
      <c r="H112" s="131"/>
      <c r="I112" s="131"/>
      <c r="J112" s="132"/>
      <c r="L112" s="69" t="e">
        <f>VLOOKUP(E112,[1]リスト!$A$2:$B$3,2,FALSE)</f>
        <v>#N/A</v>
      </c>
      <c r="M112" s="65">
        <f t="shared" si="9"/>
        <v>5</v>
      </c>
      <c r="N112" s="65">
        <f t="shared" si="15"/>
        <v>5</v>
      </c>
      <c r="O112" s="65">
        <f t="shared" si="10"/>
        <v>0</v>
      </c>
      <c r="P112" s="65">
        <f t="shared" si="18"/>
        <v>0</v>
      </c>
      <c r="Q112" s="65">
        <f t="shared" si="16"/>
        <v>0</v>
      </c>
      <c r="R112" s="65" t="str">
        <f t="shared" si="14"/>
        <v/>
      </c>
      <c r="S112" s="65" t="str">
        <f>IF(E112=[1]リスト!$A$2,'参考様式（補助額計算書（計画））'!B112,"")</f>
        <v/>
      </c>
      <c r="T112" s="65" t="str">
        <f>IF(E112=[1]リスト!$A$3,'参考様式（補助額計算書（計画））'!B112,"")</f>
        <v/>
      </c>
      <c r="U112" s="65" t="str">
        <f t="shared" si="13"/>
        <v/>
      </c>
      <c r="V112" s="65">
        <f t="shared" si="17"/>
        <v>0</v>
      </c>
      <c r="W112" s="70">
        <f t="shared" si="12"/>
        <v>0</v>
      </c>
    </row>
    <row r="113" spans="1:23" ht="34" customHeight="1" x14ac:dyDescent="0.35">
      <c r="A113" s="129"/>
      <c r="B113" s="412"/>
      <c r="C113" s="130"/>
      <c r="D113" s="130"/>
      <c r="E113" s="255"/>
      <c r="F113" s="256"/>
      <c r="G113" s="131"/>
      <c r="H113" s="131"/>
      <c r="I113" s="131"/>
      <c r="J113" s="132"/>
      <c r="L113" s="69" t="e">
        <f>VLOOKUP(E113,[1]リスト!$A$2:$B$3,2,FALSE)</f>
        <v>#N/A</v>
      </c>
      <c r="M113" s="65">
        <f t="shared" si="9"/>
        <v>5</v>
      </c>
      <c r="N113" s="65">
        <f t="shared" si="15"/>
        <v>5</v>
      </c>
      <c r="O113" s="65">
        <f t="shared" si="10"/>
        <v>0</v>
      </c>
      <c r="P113" s="65">
        <f t="shared" si="18"/>
        <v>0</v>
      </c>
      <c r="Q113" s="65">
        <f t="shared" si="16"/>
        <v>0</v>
      </c>
      <c r="R113" s="65" t="str">
        <f t="shared" si="14"/>
        <v/>
      </c>
      <c r="S113" s="65" t="str">
        <f>IF(E113=[1]リスト!$A$2,'参考様式（補助額計算書（計画））'!B113,"")</f>
        <v/>
      </c>
      <c r="T113" s="65" t="str">
        <f>IF(E113=[1]リスト!$A$3,'参考様式（補助額計算書（計画））'!B113,"")</f>
        <v/>
      </c>
      <c r="U113" s="65" t="str">
        <f t="shared" si="13"/>
        <v/>
      </c>
      <c r="V113" s="65">
        <f t="shared" si="17"/>
        <v>0</v>
      </c>
      <c r="W113" s="70">
        <f t="shared" si="12"/>
        <v>0</v>
      </c>
    </row>
    <row r="114" spans="1:23" ht="34" customHeight="1" x14ac:dyDescent="0.35">
      <c r="A114" s="129"/>
      <c r="B114" s="412"/>
      <c r="C114" s="130"/>
      <c r="D114" s="130"/>
      <c r="E114" s="255"/>
      <c r="F114" s="256"/>
      <c r="G114" s="131"/>
      <c r="H114" s="131"/>
      <c r="I114" s="131"/>
      <c r="J114" s="132"/>
      <c r="L114" s="69" t="e">
        <f>VLOOKUP(E114,[1]リスト!$A$2:$B$3,2,FALSE)</f>
        <v>#N/A</v>
      </c>
      <c r="M114" s="65">
        <f t="shared" si="9"/>
        <v>5</v>
      </c>
      <c r="N114" s="65">
        <f t="shared" si="15"/>
        <v>5</v>
      </c>
      <c r="O114" s="65">
        <f t="shared" si="10"/>
        <v>0</v>
      </c>
      <c r="P114" s="65">
        <f t="shared" si="18"/>
        <v>0</v>
      </c>
      <c r="Q114" s="65">
        <f t="shared" si="16"/>
        <v>0</v>
      </c>
      <c r="R114" s="65" t="str">
        <f t="shared" si="14"/>
        <v/>
      </c>
      <c r="S114" s="65" t="str">
        <f>IF(E114=[1]リスト!$A$2,'参考様式（補助額計算書（計画））'!B114,"")</f>
        <v/>
      </c>
      <c r="T114" s="65" t="str">
        <f>IF(E114=[1]リスト!$A$3,'参考様式（補助額計算書（計画））'!B114,"")</f>
        <v/>
      </c>
      <c r="U114" s="65" t="str">
        <f t="shared" si="13"/>
        <v/>
      </c>
      <c r="V114" s="65">
        <f t="shared" si="17"/>
        <v>0</v>
      </c>
      <c r="W114" s="70">
        <f t="shared" si="12"/>
        <v>0</v>
      </c>
    </row>
    <row r="115" spans="1:23" ht="34" customHeight="1" x14ac:dyDescent="0.35">
      <c r="A115" s="129"/>
      <c r="B115" s="412"/>
      <c r="C115" s="130"/>
      <c r="D115" s="130"/>
      <c r="E115" s="255"/>
      <c r="F115" s="256"/>
      <c r="G115" s="131"/>
      <c r="H115" s="131"/>
      <c r="I115" s="131"/>
      <c r="J115" s="132"/>
      <c r="L115" s="69" t="e">
        <f>VLOOKUP(E115,[1]リスト!$A$2:$B$3,2,FALSE)</f>
        <v>#N/A</v>
      </c>
      <c r="M115" s="65">
        <f t="shared" si="9"/>
        <v>5</v>
      </c>
      <c r="N115" s="65">
        <f t="shared" si="15"/>
        <v>5</v>
      </c>
      <c r="O115" s="65">
        <f t="shared" si="10"/>
        <v>0</v>
      </c>
      <c r="P115" s="65">
        <f t="shared" si="18"/>
        <v>0</v>
      </c>
      <c r="Q115" s="65">
        <f t="shared" si="16"/>
        <v>0</v>
      </c>
      <c r="R115" s="65" t="str">
        <f t="shared" si="14"/>
        <v/>
      </c>
      <c r="S115" s="65" t="str">
        <f>IF(E115=[1]リスト!$A$2,'参考様式（補助額計算書（計画））'!B115,"")</f>
        <v/>
      </c>
      <c r="T115" s="65" t="str">
        <f>IF(E115=[1]リスト!$A$3,'参考様式（補助額計算書（計画））'!B115,"")</f>
        <v/>
      </c>
      <c r="U115" s="65" t="str">
        <f t="shared" si="13"/>
        <v/>
      </c>
      <c r="V115" s="65">
        <f t="shared" si="17"/>
        <v>0</v>
      </c>
      <c r="W115" s="70">
        <f t="shared" si="12"/>
        <v>0</v>
      </c>
    </row>
    <row r="116" spans="1:23" ht="34" customHeight="1" x14ac:dyDescent="0.35">
      <c r="A116" s="129"/>
      <c r="B116" s="412"/>
      <c r="C116" s="130"/>
      <c r="D116" s="130"/>
      <c r="E116" s="255"/>
      <c r="F116" s="256"/>
      <c r="G116" s="131"/>
      <c r="H116" s="131"/>
      <c r="I116" s="131"/>
      <c r="J116" s="132"/>
      <c r="L116" s="69" t="e">
        <f>VLOOKUP(E116,[1]リスト!$A$2:$B$3,2,FALSE)</f>
        <v>#N/A</v>
      </c>
      <c r="M116" s="65">
        <f t="shared" si="9"/>
        <v>5</v>
      </c>
      <c r="N116" s="65">
        <f t="shared" si="15"/>
        <v>5</v>
      </c>
      <c r="O116" s="65">
        <f t="shared" si="10"/>
        <v>0</v>
      </c>
      <c r="P116" s="65">
        <f t="shared" si="18"/>
        <v>0</v>
      </c>
      <c r="Q116" s="65">
        <f t="shared" si="16"/>
        <v>0</v>
      </c>
      <c r="R116" s="65" t="str">
        <f t="shared" si="14"/>
        <v/>
      </c>
      <c r="S116" s="65" t="str">
        <f>IF(E116=[1]リスト!$A$2,'参考様式（補助額計算書（計画））'!B116,"")</f>
        <v/>
      </c>
      <c r="T116" s="65" t="str">
        <f>IF(E116=[1]リスト!$A$3,'参考様式（補助額計算書（計画））'!B116,"")</f>
        <v/>
      </c>
      <c r="U116" s="65" t="str">
        <f t="shared" si="13"/>
        <v/>
      </c>
      <c r="V116" s="65">
        <f t="shared" si="17"/>
        <v>0</v>
      </c>
      <c r="W116" s="70">
        <f t="shared" si="12"/>
        <v>0</v>
      </c>
    </row>
    <row r="117" spans="1:23" ht="34" customHeight="1" x14ac:dyDescent="0.35">
      <c r="A117" s="129"/>
      <c r="B117" s="412"/>
      <c r="C117" s="130"/>
      <c r="D117" s="130"/>
      <c r="E117" s="255"/>
      <c r="F117" s="256"/>
      <c r="G117" s="131"/>
      <c r="H117" s="131"/>
      <c r="I117" s="131"/>
      <c r="J117" s="132"/>
      <c r="L117" s="69" t="e">
        <f>VLOOKUP(E117,[1]リスト!$A$2:$B$3,2,FALSE)</f>
        <v>#N/A</v>
      </c>
      <c r="M117" s="65">
        <f t="shared" si="9"/>
        <v>5</v>
      </c>
      <c r="N117" s="65">
        <f t="shared" si="15"/>
        <v>5</v>
      </c>
      <c r="O117" s="65">
        <f t="shared" si="10"/>
        <v>0</v>
      </c>
      <c r="P117" s="65">
        <f t="shared" si="18"/>
        <v>0</v>
      </c>
      <c r="Q117" s="65">
        <f t="shared" si="16"/>
        <v>0</v>
      </c>
      <c r="R117" s="65" t="str">
        <f t="shared" si="14"/>
        <v/>
      </c>
      <c r="S117" s="65" t="str">
        <f>IF(E117=[1]リスト!$A$2,'参考様式（補助額計算書（計画））'!B117,"")</f>
        <v/>
      </c>
      <c r="T117" s="65" t="str">
        <f>IF(E117=[1]リスト!$A$3,'参考様式（補助額計算書（計画））'!B117,"")</f>
        <v/>
      </c>
      <c r="U117" s="65" t="str">
        <f t="shared" si="13"/>
        <v/>
      </c>
      <c r="V117" s="65">
        <f t="shared" si="17"/>
        <v>0</v>
      </c>
      <c r="W117" s="70">
        <f t="shared" si="12"/>
        <v>0</v>
      </c>
    </row>
    <row r="118" spans="1:23" ht="34" customHeight="1" x14ac:dyDescent="0.35">
      <c r="A118" s="129"/>
      <c r="B118" s="412"/>
      <c r="C118" s="130"/>
      <c r="D118" s="130"/>
      <c r="E118" s="255"/>
      <c r="F118" s="256"/>
      <c r="G118" s="131"/>
      <c r="H118" s="131"/>
      <c r="I118" s="131"/>
      <c r="J118" s="132"/>
      <c r="L118" s="69" t="e">
        <f>VLOOKUP(E118,[1]リスト!$A$2:$B$3,2,FALSE)</f>
        <v>#N/A</v>
      </c>
      <c r="M118" s="65">
        <f t="shared" si="9"/>
        <v>5</v>
      </c>
      <c r="N118" s="65">
        <f t="shared" si="15"/>
        <v>5</v>
      </c>
      <c r="O118" s="65">
        <f t="shared" si="10"/>
        <v>0</v>
      </c>
      <c r="P118" s="65">
        <f t="shared" si="18"/>
        <v>0</v>
      </c>
      <c r="Q118" s="65">
        <f t="shared" si="16"/>
        <v>0</v>
      </c>
      <c r="R118" s="65" t="str">
        <f t="shared" si="14"/>
        <v/>
      </c>
      <c r="S118" s="65" t="str">
        <f>IF(E118=[1]リスト!$A$2,'参考様式（補助額計算書（計画））'!B118,"")</f>
        <v/>
      </c>
      <c r="T118" s="65" t="str">
        <f>IF(E118=[1]リスト!$A$3,'参考様式（補助額計算書（計画））'!B118,"")</f>
        <v/>
      </c>
      <c r="U118" s="65" t="str">
        <f t="shared" si="13"/>
        <v/>
      </c>
      <c r="V118" s="65">
        <f t="shared" si="17"/>
        <v>0</v>
      </c>
      <c r="W118" s="70">
        <f t="shared" si="12"/>
        <v>0</v>
      </c>
    </row>
    <row r="119" spans="1:23" ht="34" customHeight="1" x14ac:dyDescent="0.35">
      <c r="A119" s="129"/>
      <c r="B119" s="412"/>
      <c r="C119" s="130"/>
      <c r="D119" s="130"/>
      <c r="E119" s="255"/>
      <c r="F119" s="256"/>
      <c r="G119" s="131"/>
      <c r="H119" s="131"/>
      <c r="I119" s="131"/>
      <c r="J119" s="132"/>
      <c r="L119" s="69" t="e">
        <f>VLOOKUP(E119,[1]リスト!$A$2:$B$3,2,FALSE)</f>
        <v>#N/A</v>
      </c>
      <c r="M119" s="65">
        <f t="shared" si="9"/>
        <v>5</v>
      </c>
      <c r="N119" s="65">
        <f t="shared" si="15"/>
        <v>5</v>
      </c>
      <c r="O119" s="65">
        <f t="shared" si="10"/>
        <v>0</v>
      </c>
      <c r="P119" s="65">
        <f t="shared" si="18"/>
        <v>0</v>
      </c>
      <c r="Q119" s="65">
        <f t="shared" si="16"/>
        <v>0</v>
      </c>
      <c r="R119" s="65" t="str">
        <f t="shared" si="14"/>
        <v/>
      </c>
      <c r="S119" s="65" t="str">
        <f>IF(E119=[1]リスト!$A$2,'参考様式（補助額計算書（計画））'!B119,"")</f>
        <v/>
      </c>
      <c r="T119" s="65" t="str">
        <f>IF(E119=[1]リスト!$A$3,'参考様式（補助額計算書（計画））'!B119,"")</f>
        <v/>
      </c>
      <c r="U119" s="65" t="str">
        <f t="shared" si="13"/>
        <v/>
      </c>
      <c r="V119" s="65">
        <f t="shared" si="17"/>
        <v>0</v>
      </c>
      <c r="W119" s="70">
        <f t="shared" si="12"/>
        <v>0</v>
      </c>
    </row>
    <row r="120" spans="1:23" ht="34" customHeight="1" x14ac:dyDescent="0.35">
      <c r="A120" s="129"/>
      <c r="B120" s="412"/>
      <c r="C120" s="130"/>
      <c r="D120" s="130"/>
      <c r="E120" s="255"/>
      <c r="F120" s="256"/>
      <c r="G120" s="131"/>
      <c r="H120" s="131"/>
      <c r="I120" s="131"/>
      <c r="J120" s="132"/>
      <c r="L120" s="69" t="e">
        <f>VLOOKUP(E120,[1]リスト!$A$2:$B$3,2,FALSE)</f>
        <v>#N/A</v>
      </c>
      <c r="M120" s="65">
        <f t="shared" ref="M120" si="19">IF($D$14="有",5,0)</f>
        <v>5</v>
      </c>
      <c r="N120" s="65">
        <f t="shared" si="15"/>
        <v>5</v>
      </c>
      <c r="O120" s="65">
        <f>IF(G120="○",15,0)</f>
        <v>0</v>
      </c>
      <c r="P120" s="65">
        <f>IF($D$14="有",C120+D120-I120,"")</f>
        <v>0</v>
      </c>
      <c r="Q120" s="65">
        <f t="shared" si="16"/>
        <v>0</v>
      </c>
      <c r="R120" s="65" t="str">
        <f t="shared" si="14"/>
        <v/>
      </c>
      <c r="S120" s="65" t="str">
        <f>IF(E120=[1]リスト!$A$2,'参考様式（補助額計算書（計画））'!B120,"")</f>
        <v/>
      </c>
      <c r="T120" s="65" t="str">
        <f>IF(E120=[1]リスト!$A$3,'参考様式（補助額計算書（計画））'!B120,"")</f>
        <v/>
      </c>
      <c r="U120" s="65" t="str">
        <f t="shared" si="13"/>
        <v/>
      </c>
      <c r="V120" s="65">
        <f t="shared" si="17"/>
        <v>0</v>
      </c>
      <c r="W120" s="70">
        <f t="shared" si="12"/>
        <v>0</v>
      </c>
    </row>
    <row r="121" spans="1:23" ht="34" customHeight="1" x14ac:dyDescent="0.35">
      <c r="A121" s="129"/>
      <c r="B121" s="412"/>
      <c r="C121" s="130"/>
      <c r="D121" s="130"/>
      <c r="E121" s="255"/>
      <c r="F121" s="256"/>
      <c r="G121" s="131"/>
      <c r="H121" s="131"/>
      <c r="I121" s="131"/>
      <c r="J121" s="132"/>
      <c r="L121" s="69" t="e">
        <f>VLOOKUP(E121,[1]リスト!$A$2:$B$3,2,FALSE)</f>
        <v>#N/A</v>
      </c>
      <c r="M121" s="65">
        <f t="shared" si="1"/>
        <v>5</v>
      </c>
      <c r="N121" s="65">
        <f t="shared" si="15"/>
        <v>5</v>
      </c>
      <c r="O121" s="65">
        <f>IF(G121="○",15,0)</f>
        <v>0</v>
      </c>
      <c r="P121" s="65">
        <f>IF($D$14="有",C121+D121-I121,"")</f>
        <v>0</v>
      </c>
      <c r="Q121" s="65">
        <f t="shared" si="16"/>
        <v>0</v>
      </c>
      <c r="R121" s="65" t="str">
        <f t="shared" si="14"/>
        <v/>
      </c>
      <c r="S121" s="65" t="str">
        <f>IF(E121=[1]リスト!$A$2,'参考様式（補助額計算書（計画））'!B121,"")</f>
        <v/>
      </c>
      <c r="T121" s="65" t="str">
        <f>IF(E121=[1]リスト!$A$3,'参考様式（補助額計算書（計画））'!B121,"")</f>
        <v/>
      </c>
      <c r="U121" s="65" t="str">
        <f t="shared" si="13"/>
        <v/>
      </c>
      <c r="V121" s="65">
        <f t="shared" si="17"/>
        <v>0</v>
      </c>
      <c r="W121" s="70">
        <f t="shared" ref="W121:W123" si="20">IF($D$14="有",B121,"")</f>
        <v>0</v>
      </c>
    </row>
    <row r="122" spans="1:23" ht="34" customHeight="1" thickBot="1" x14ac:dyDescent="0.4">
      <c r="A122" s="133"/>
      <c r="B122" s="413"/>
      <c r="C122" s="134"/>
      <c r="D122" s="134"/>
      <c r="E122" s="257"/>
      <c r="F122" s="258"/>
      <c r="G122" s="135"/>
      <c r="H122" s="135"/>
      <c r="I122" s="135"/>
      <c r="J122" s="136"/>
      <c r="L122" s="71" t="e">
        <f>VLOOKUP(E122,[1]リスト!$A$2:$B$3,2,FALSE)</f>
        <v>#N/A</v>
      </c>
      <c r="M122" s="65">
        <f>IF($D$14="有",5,0)</f>
        <v>5</v>
      </c>
      <c r="N122" s="65">
        <f t="shared" si="15"/>
        <v>5</v>
      </c>
      <c r="O122" s="65">
        <f>IF(G122="○",15,0)</f>
        <v>0</v>
      </c>
      <c r="P122" s="65">
        <f>IF($D$14="有",C122+D122-I122,"")</f>
        <v>0</v>
      </c>
      <c r="Q122" s="65">
        <f>IF($D$15="有",C122+D122-I122,"")</f>
        <v>0</v>
      </c>
      <c r="R122" s="65" t="str">
        <f>IF(G122="○",C122+D122-I122,"")</f>
        <v/>
      </c>
      <c r="S122" s="65" t="str">
        <f>IF(E122=[1]リスト!$A$2,'参考様式（補助額計算書（計画））'!B122,"")</f>
        <v/>
      </c>
      <c r="T122" s="65" t="str">
        <f>IF(E122=[1]リスト!$A$3,'参考様式（補助額計算書（計画））'!B122,"")</f>
        <v/>
      </c>
      <c r="U122" s="65" t="str">
        <f>IF(G122="○",B122,"")</f>
        <v/>
      </c>
      <c r="V122" s="65">
        <f>IF($D$15="有",B122,"")</f>
        <v>0</v>
      </c>
      <c r="W122" s="70">
        <f t="shared" si="20"/>
        <v>0</v>
      </c>
    </row>
    <row r="123" spans="1:23" x14ac:dyDescent="0.35">
      <c r="A123" s="72"/>
      <c r="B123" s="73"/>
      <c r="C123" s="74"/>
      <c r="D123" s="74"/>
      <c r="E123" s="75"/>
      <c r="F123" s="75"/>
      <c r="G123" s="72"/>
      <c r="H123" s="72"/>
      <c r="I123" s="72"/>
      <c r="J123" s="74"/>
      <c r="U123" s="65" t="str">
        <f>IF(G123="○",B123,"")</f>
        <v/>
      </c>
    </row>
    <row r="124" spans="1:23" x14ac:dyDescent="0.35">
      <c r="A124" s="72"/>
      <c r="B124" s="73"/>
      <c r="C124" s="74"/>
      <c r="D124" s="74"/>
      <c r="E124" s="75"/>
      <c r="F124" s="75"/>
      <c r="G124" s="72"/>
      <c r="H124" s="72"/>
      <c r="I124" s="72"/>
      <c r="J124" s="74"/>
    </row>
    <row r="125" spans="1:23" x14ac:dyDescent="0.35">
      <c r="A125" s="72"/>
      <c r="B125" s="73"/>
      <c r="C125" s="74"/>
      <c r="D125" s="74"/>
      <c r="E125" s="75"/>
      <c r="F125" s="75"/>
      <c r="G125" s="72"/>
      <c r="H125" s="72"/>
      <c r="I125" s="72"/>
      <c r="J125" s="74"/>
    </row>
  </sheetData>
  <sheetProtection algorithmName="SHA-512" hashValue="e5O6uPBJ2blZ0BL2tZmOUFvEp5ZvrUtz4JL7TeDMi6546Qh+W/AMuA7UqkoBbc2FwCQwj3qxLJtMpTlApH114g==" saltValue="KUGBiVNyvxLy7F+qas4Bxg==" spinCount="100000" sheet="1" insertColumns="0" selectLockedCells="1"/>
  <mergeCells count="81">
    <mergeCell ref="E118:F118"/>
    <mergeCell ref="E119:F119"/>
    <mergeCell ref="E120:F120"/>
    <mergeCell ref="E121:F121"/>
    <mergeCell ref="E122:F122"/>
    <mergeCell ref="E112:F112"/>
    <mergeCell ref="E113:F113"/>
    <mergeCell ref="E114:F114"/>
    <mergeCell ref="E115:F115"/>
    <mergeCell ref="E116:F116"/>
    <mergeCell ref="E117:F117"/>
    <mergeCell ref="E110:F110"/>
    <mergeCell ref="E111:F111"/>
    <mergeCell ref="E52:F52"/>
    <mergeCell ref="E53:F53"/>
    <mergeCell ref="E54:F54"/>
    <mergeCell ref="E46:F46"/>
    <mergeCell ref="E47:F47"/>
    <mergeCell ref="E48:F48"/>
    <mergeCell ref="E49:F49"/>
    <mergeCell ref="E50:F50"/>
    <mergeCell ref="E51:F51"/>
    <mergeCell ref="E40:F40"/>
    <mergeCell ref="E41:F41"/>
    <mergeCell ref="E42:F42"/>
    <mergeCell ref="E43:F43"/>
    <mergeCell ref="E44:F44"/>
    <mergeCell ref="E45:F45"/>
    <mergeCell ref="E34:F34"/>
    <mergeCell ref="E35:F35"/>
    <mergeCell ref="E36:F36"/>
    <mergeCell ref="E37:F37"/>
    <mergeCell ref="E38:F38"/>
    <mergeCell ref="E39:F39"/>
    <mergeCell ref="E28:F28"/>
    <mergeCell ref="E29:F29"/>
    <mergeCell ref="E30:F30"/>
    <mergeCell ref="E31:F31"/>
    <mergeCell ref="E32:F32"/>
    <mergeCell ref="E33:F33"/>
    <mergeCell ref="P18:R18"/>
    <mergeCell ref="S18:W18"/>
    <mergeCell ref="E20:F20"/>
    <mergeCell ref="E21:F21"/>
    <mergeCell ref="E22:F22"/>
    <mergeCell ref="E23:F23"/>
    <mergeCell ref="I16:I18"/>
    <mergeCell ref="J16:J18"/>
    <mergeCell ref="E17:F19"/>
    <mergeCell ref="G17:G19"/>
    <mergeCell ref="K18:K30"/>
    <mergeCell ref="L18:O18"/>
    <mergeCell ref="E24:F24"/>
    <mergeCell ref="E25:F25"/>
    <mergeCell ref="E26:F26"/>
    <mergeCell ref="E27:F27"/>
    <mergeCell ref="A16:A18"/>
    <mergeCell ref="B16:B18"/>
    <mergeCell ref="C16:C18"/>
    <mergeCell ref="D16:D18"/>
    <mergeCell ref="E16:G16"/>
    <mergeCell ref="H16:H18"/>
    <mergeCell ref="B11:E11"/>
    <mergeCell ref="F11:H11"/>
    <mergeCell ref="B12:E12"/>
    <mergeCell ref="F12:H12"/>
    <mergeCell ref="A14:C14"/>
    <mergeCell ref="A15:C15"/>
    <mergeCell ref="F7:H7"/>
    <mergeCell ref="B8:E8"/>
    <mergeCell ref="F8:H8"/>
    <mergeCell ref="F9:H9"/>
    <mergeCell ref="B10:E10"/>
    <mergeCell ref="F10:H10"/>
    <mergeCell ref="A1:D1"/>
    <mergeCell ref="A2:J2"/>
    <mergeCell ref="A4:D4"/>
    <mergeCell ref="E4:H4"/>
    <mergeCell ref="E5:H5"/>
    <mergeCell ref="B6:E6"/>
    <mergeCell ref="F6:H6"/>
  </mergeCells>
  <phoneticPr fontId="29"/>
  <conditionalFormatting sqref="E4:F4 J5 J10:J13">
    <cfRule type="cellIs" dxfId="6" priority="3" operator="equal">
      <formula>0</formula>
    </cfRule>
  </conditionalFormatting>
  <conditionalFormatting sqref="J4">
    <cfRule type="cellIs" dxfId="4" priority="2" operator="equal">
      <formula>0</formula>
    </cfRule>
  </conditionalFormatting>
  <conditionalFormatting sqref="J6:J9">
    <cfRule type="cellIs" dxfId="3" priority="1" operator="equal">
      <formula>0</formula>
    </cfRule>
  </conditionalFormatting>
  <dataValidations count="2">
    <dataValidation type="list" allowBlank="1" showInputMessage="1" showErrorMessage="1" sqref="D14:D15" xr:uid="{D396D70C-0C5E-46CE-93E3-9AB2F453601E}">
      <formula1>"有,無"</formula1>
    </dataValidation>
    <dataValidation type="list" allowBlank="1" showInputMessage="1" showErrorMessage="1" sqref="G20:G125" xr:uid="{69415FED-F62E-4D31-8063-6E0A4AB41D62}">
      <formula1>"○"</formula1>
    </dataValidation>
  </dataValidations>
  <printOptions horizontalCentered="1"/>
  <pageMargins left="0.78740157480314965" right="0.78740157480314965" top="0.39370078740157483" bottom="0.39370078740157483" header="0.31496062992125984" footer="0.31496062992125984"/>
  <pageSetup paperSize="9" scale="60" orientation="portrait" blackAndWhite="1" r:id="rId1"/>
  <rowBreaks count="1" manualBreakCount="1">
    <brk id="41"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7A54055-5140-45E7-85B4-7BC980316AAD}">
          <x14:formula1>
            <xm:f>リスト!$A$2:$A$3</xm:f>
          </x14:formula1>
          <xm:sqref>E20:E122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D27BF-8392-4E5F-B6CB-7E766D231EB7}">
  <sheetPr>
    <tabColor rgb="FFFFFF00"/>
  </sheetPr>
  <dimension ref="A1:W125"/>
  <sheetViews>
    <sheetView view="pageBreakPreview" zoomScaleNormal="70" zoomScaleSheetLayoutView="100" workbookViewId="0">
      <selection activeCell="Y16" sqref="Y16"/>
    </sheetView>
  </sheetViews>
  <sheetFormatPr defaultRowHeight="14.5" x14ac:dyDescent="0.35"/>
  <cols>
    <col min="1" max="1" width="15.1640625" style="65" customWidth="1"/>
    <col min="2" max="2" width="7.75" style="65" customWidth="1"/>
    <col min="3" max="3" width="13.1640625" style="65" customWidth="1"/>
    <col min="4" max="4" width="9.9140625" style="65" customWidth="1"/>
    <col min="5" max="5" width="30" style="65" customWidth="1"/>
    <col min="6" max="6" width="5.58203125" style="65" customWidth="1"/>
    <col min="7" max="7" width="4.6640625" style="65" customWidth="1"/>
    <col min="8" max="8" width="7" style="65" bestFit="1" customWidth="1"/>
    <col min="9" max="9" width="8" style="65" bestFit="1" customWidth="1"/>
    <col min="10" max="10" width="13.08203125" style="65" customWidth="1"/>
    <col min="11" max="11" width="4" style="65" customWidth="1"/>
    <col min="12" max="12" width="0.25" style="65" hidden="1" customWidth="1"/>
    <col min="13" max="13" width="25" style="65" hidden="1" customWidth="1"/>
    <col min="14" max="14" width="18.1640625" style="65" hidden="1" customWidth="1"/>
    <col min="15" max="15" width="15.75" style="65" hidden="1" customWidth="1"/>
    <col min="16" max="16" width="16.4140625" style="65" hidden="1" customWidth="1"/>
    <col min="17" max="17" width="18.75" style="65" hidden="1" customWidth="1"/>
    <col min="18" max="18" width="22.75" style="65" hidden="1" customWidth="1"/>
    <col min="19" max="19" width="21" style="65" hidden="1" customWidth="1"/>
    <col min="20" max="20" width="0.1640625" style="65" hidden="1" customWidth="1"/>
    <col min="21" max="21" width="26.5" style="65" hidden="1" customWidth="1"/>
    <col min="22" max="22" width="39.9140625" style="65" hidden="1" customWidth="1"/>
    <col min="23" max="23" width="69.1640625" style="65" hidden="1" customWidth="1"/>
    <col min="24" max="16384" width="8.6640625" style="65"/>
  </cols>
  <sheetData>
    <row r="1" spans="1:10" x14ac:dyDescent="0.35">
      <c r="A1" s="296" t="s">
        <v>213</v>
      </c>
      <c r="B1" s="296"/>
      <c r="C1" s="296"/>
      <c r="D1" s="296"/>
      <c r="E1" s="42"/>
      <c r="F1" s="42"/>
      <c r="G1" s="42"/>
      <c r="H1" s="42"/>
      <c r="I1" s="42"/>
      <c r="J1" s="42"/>
    </row>
    <row r="2" spans="1:10" ht="17.5" x14ac:dyDescent="0.35">
      <c r="A2" s="297" t="s">
        <v>231</v>
      </c>
      <c r="B2" s="297"/>
      <c r="C2" s="297"/>
      <c r="D2" s="297"/>
      <c r="E2" s="297"/>
      <c r="F2" s="297"/>
      <c r="G2" s="297"/>
      <c r="H2" s="297"/>
      <c r="I2" s="297"/>
      <c r="J2" s="297"/>
    </row>
    <row r="3" spans="1:10" ht="15.5" x14ac:dyDescent="0.35">
      <c r="A3" s="76"/>
      <c r="B3" s="76"/>
      <c r="C3" s="76"/>
      <c r="D3" s="42"/>
      <c r="E3" s="42"/>
      <c r="F3" s="42"/>
      <c r="G3" s="42"/>
      <c r="H3" s="77"/>
      <c r="I3" s="78"/>
      <c r="J3" s="79"/>
    </row>
    <row r="4" spans="1:10" ht="30.5" customHeight="1" thickBot="1" x14ac:dyDescent="0.4">
      <c r="A4" s="298" t="s">
        <v>214</v>
      </c>
      <c r="B4" s="298"/>
      <c r="C4" s="298"/>
      <c r="D4" s="298"/>
      <c r="E4" s="311">
        <f ca="1">ROUNDDOWN(E5,-3)</f>
        <v>427000</v>
      </c>
      <c r="F4" s="311"/>
      <c r="G4" s="311"/>
      <c r="H4" s="311"/>
      <c r="I4" s="80" t="s">
        <v>172</v>
      </c>
      <c r="J4" s="120">
        <f>ROUNDDOWN(SUM(B20:B122),2)</f>
        <v>11.58</v>
      </c>
    </row>
    <row r="5" spans="1:10" ht="30.5" customHeight="1" x14ac:dyDescent="0.35">
      <c r="A5" s="76"/>
      <c r="B5" s="76"/>
      <c r="C5" s="81"/>
      <c r="D5" s="81" t="s">
        <v>173</v>
      </c>
      <c r="E5" s="312">
        <f ca="1">IF(F7&lt;F6,F7,F6)+IF(F9&lt;F8,F9,F8)</f>
        <v>427500</v>
      </c>
      <c r="F5" s="312"/>
      <c r="G5" s="313"/>
      <c r="H5" s="313"/>
      <c r="I5" s="82"/>
      <c r="J5" s="83"/>
    </row>
    <row r="6" spans="1:10" ht="18" customHeight="1" x14ac:dyDescent="0.35">
      <c r="A6" s="42"/>
      <c r="B6" s="293" t="s">
        <v>174</v>
      </c>
      <c r="C6" s="294"/>
      <c r="D6" s="294"/>
      <c r="E6" s="294"/>
      <c r="F6" s="310">
        <f ca="1">SUMIF($E$20:$J$122,[1]リスト!A2,$J$20:$J$122)</f>
        <v>253000</v>
      </c>
      <c r="G6" s="310"/>
      <c r="H6" s="310"/>
      <c r="I6" s="84" t="s">
        <v>172</v>
      </c>
      <c r="J6" s="121">
        <f>ROUNDDOWN(SUM(S20:S122),2)</f>
        <v>3.57</v>
      </c>
    </row>
    <row r="7" spans="1:10" ht="18" customHeight="1" x14ac:dyDescent="0.35">
      <c r="A7" s="42"/>
      <c r="B7" s="85"/>
      <c r="C7" s="86"/>
      <c r="D7" s="86"/>
      <c r="E7" s="87" t="s">
        <v>175</v>
      </c>
      <c r="F7" s="307">
        <f>J6*90000</f>
        <v>321300</v>
      </c>
      <c r="G7" s="307"/>
      <c r="H7" s="307"/>
      <c r="I7" s="88"/>
      <c r="J7" s="89"/>
    </row>
    <row r="8" spans="1:10" ht="18" customHeight="1" x14ac:dyDescent="0.35">
      <c r="A8" s="42"/>
      <c r="B8" s="289" t="s">
        <v>176</v>
      </c>
      <c r="C8" s="290"/>
      <c r="D8" s="290"/>
      <c r="E8" s="290"/>
      <c r="F8" s="308">
        <f ca="1">SUMIF($E$20:$J$122,[1]リスト!A3,$J$20:$J$122)</f>
        <v>174500</v>
      </c>
      <c r="G8" s="308"/>
      <c r="H8" s="308"/>
      <c r="I8" s="78" t="s">
        <v>172</v>
      </c>
      <c r="J8" s="122">
        <f>ROUNDDOWN(SUM(T20:T122),2)</f>
        <v>8.01</v>
      </c>
    </row>
    <row r="9" spans="1:10" ht="18" customHeight="1" x14ac:dyDescent="0.35">
      <c r="A9" s="42"/>
      <c r="B9" s="90"/>
      <c r="C9" s="91"/>
      <c r="D9" s="91"/>
      <c r="E9" s="92" t="s">
        <v>177</v>
      </c>
      <c r="F9" s="309">
        <f>J8*60000</f>
        <v>480600</v>
      </c>
      <c r="G9" s="309"/>
      <c r="H9" s="309"/>
      <c r="I9" s="93"/>
      <c r="J9" s="94"/>
    </row>
    <row r="10" spans="1:10" ht="18" customHeight="1" x14ac:dyDescent="0.35">
      <c r="A10" s="95"/>
      <c r="B10" s="276" t="s">
        <v>178</v>
      </c>
      <c r="C10" s="277"/>
      <c r="D10" s="277"/>
      <c r="E10" s="277"/>
      <c r="F10" s="306">
        <f>ROUNDDOWN(SUM(P20:P122)*0.05,0)</f>
        <v>73750</v>
      </c>
      <c r="G10" s="306"/>
      <c r="H10" s="306"/>
      <c r="I10" s="97" t="s">
        <v>172</v>
      </c>
      <c r="J10" s="123">
        <f>ROUNDDOWN(SUM(W20:W122),2)</f>
        <v>11.58</v>
      </c>
    </row>
    <row r="11" spans="1:10" ht="18" customHeight="1" x14ac:dyDescent="0.35">
      <c r="A11" s="95"/>
      <c r="B11" s="403" t="s">
        <v>235</v>
      </c>
      <c r="C11" s="404"/>
      <c r="D11" s="404"/>
      <c r="E11" s="404"/>
      <c r="F11" s="306">
        <f>ROUNDDOWN(SUM(Q20:Q122)*0.05,0)</f>
        <v>73750</v>
      </c>
      <c r="G11" s="306"/>
      <c r="H11" s="306"/>
      <c r="I11" s="405" t="s">
        <v>172</v>
      </c>
      <c r="J11" s="123">
        <f>ROUNDDOWN(SUM(V20:V122),2)</f>
        <v>11.58</v>
      </c>
    </row>
    <row r="12" spans="1:10" ht="18.5" customHeight="1" x14ac:dyDescent="0.35">
      <c r="A12" s="95"/>
      <c r="B12" s="276" t="s">
        <v>179</v>
      </c>
      <c r="C12" s="277"/>
      <c r="D12" s="277"/>
      <c r="E12" s="277"/>
      <c r="F12" s="306">
        <f>ROUNDDOWN(SUM(R20:R122)*0.15,0)</f>
        <v>94500</v>
      </c>
      <c r="G12" s="306"/>
      <c r="H12" s="306"/>
      <c r="I12" s="97" t="s">
        <v>172</v>
      </c>
      <c r="J12" s="123">
        <f>ROUNDDOWN(SUM(U20:U122),2)</f>
        <v>4.68</v>
      </c>
    </row>
    <row r="13" spans="1:10" ht="18.5" customHeight="1" thickBot="1" x14ac:dyDescent="0.4">
      <c r="A13" s="95"/>
      <c r="B13" s="95"/>
      <c r="C13" s="95"/>
      <c r="D13" s="95"/>
      <c r="E13" s="96"/>
      <c r="F13" s="96"/>
      <c r="G13" s="96"/>
      <c r="H13" s="96"/>
      <c r="I13" s="78"/>
      <c r="J13" s="79"/>
    </row>
    <row r="14" spans="1:10" ht="27.5" customHeight="1" thickBot="1" x14ac:dyDescent="0.4">
      <c r="A14" s="406" t="s">
        <v>236</v>
      </c>
      <c r="B14" s="407"/>
      <c r="C14" s="407"/>
      <c r="D14" s="414" t="s">
        <v>180</v>
      </c>
      <c r="E14" s="42"/>
      <c r="F14" s="42"/>
      <c r="G14" s="42"/>
      <c r="H14" s="42"/>
      <c r="I14" s="42"/>
      <c r="J14" s="42"/>
    </row>
    <row r="15" spans="1:10" ht="27.5" customHeight="1" thickBot="1" x14ac:dyDescent="0.4">
      <c r="A15" s="408" t="s">
        <v>239</v>
      </c>
      <c r="B15" s="409"/>
      <c r="C15" s="410"/>
      <c r="D15" s="415" t="s">
        <v>180</v>
      </c>
      <c r="E15" s="42"/>
      <c r="F15" s="42"/>
      <c r="G15" s="42"/>
      <c r="H15" s="42"/>
      <c r="I15" s="42"/>
      <c r="J15" s="42"/>
    </row>
    <row r="16" spans="1:10" ht="19" customHeight="1" x14ac:dyDescent="0.35">
      <c r="A16" s="279" t="s">
        <v>181</v>
      </c>
      <c r="B16" s="260" t="s">
        <v>182</v>
      </c>
      <c r="C16" s="282" t="s">
        <v>183</v>
      </c>
      <c r="D16" s="260" t="s">
        <v>207</v>
      </c>
      <c r="E16" s="285" t="s">
        <v>184</v>
      </c>
      <c r="F16" s="286"/>
      <c r="G16" s="287"/>
      <c r="H16" s="260" t="s">
        <v>185</v>
      </c>
      <c r="I16" s="260" t="s">
        <v>208</v>
      </c>
      <c r="J16" s="263" t="s">
        <v>186</v>
      </c>
    </row>
    <row r="17" spans="1:23" ht="18" customHeight="1" x14ac:dyDescent="0.35">
      <c r="A17" s="280"/>
      <c r="B17" s="261"/>
      <c r="C17" s="283"/>
      <c r="D17" s="261"/>
      <c r="E17" s="266" t="s">
        <v>187</v>
      </c>
      <c r="F17" s="267"/>
      <c r="G17" s="272" t="s">
        <v>188</v>
      </c>
      <c r="H17" s="261"/>
      <c r="I17" s="261"/>
      <c r="J17" s="264"/>
    </row>
    <row r="18" spans="1:23" ht="63" customHeight="1" x14ac:dyDescent="0.35">
      <c r="A18" s="281"/>
      <c r="B18" s="261"/>
      <c r="C18" s="284"/>
      <c r="D18" s="261"/>
      <c r="E18" s="268"/>
      <c r="F18" s="269"/>
      <c r="G18" s="273"/>
      <c r="H18" s="261"/>
      <c r="I18" s="262"/>
      <c r="J18" s="265"/>
      <c r="K18" s="275" t="s">
        <v>189</v>
      </c>
      <c r="L18" s="259" t="s">
        <v>190</v>
      </c>
      <c r="M18" s="259"/>
      <c r="N18" s="259"/>
      <c r="O18" s="259"/>
      <c r="P18" s="259" t="s">
        <v>191</v>
      </c>
      <c r="Q18" s="259"/>
      <c r="R18" s="259"/>
      <c r="S18" s="259" t="s">
        <v>192</v>
      </c>
      <c r="T18" s="259"/>
      <c r="U18" s="259"/>
      <c r="V18" s="259"/>
      <c r="W18" s="259"/>
    </row>
    <row r="19" spans="1:23" ht="94.5" x14ac:dyDescent="0.35">
      <c r="A19" s="98"/>
      <c r="B19" s="99" t="s">
        <v>193</v>
      </c>
      <c r="C19" s="99" t="s">
        <v>194</v>
      </c>
      <c r="D19" s="99" t="s">
        <v>194</v>
      </c>
      <c r="E19" s="270"/>
      <c r="F19" s="271"/>
      <c r="G19" s="274"/>
      <c r="H19" s="99" t="s">
        <v>195</v>
      </c>
      <c r="I19" s="99" t="s">
        <v>194</v>
      </c>
      <c r="J19" s="100" t="s">
        <v>194</v>
      </c>
      <c r="K19" s="275"/>
      <c r="L19" s="66" t="s">
        <v>196</v>
      </c>
      <c r="M19" s="67" t="s">
        <v>197</v>
      </c>
      <c r="N19" s="67" t="s">
        <v>238</v>
      </c>
      <c r="O19" s="67" t="s">
        <v>188</v>
      </c>
      <c r="P19" s="67" t="s">
        <v>197</v>
      </c>
      <c r="Q19" s="67" t="s">
        <v>238</v>
      </c>
      <c r="R19" s="67" t="s">
        <v>188</v>
      </c>
      <c r="S19" s="67" t="s">
        <v>198</v>
      </c>
      <c r="T19" s="67" t="s">
        <v>199</v>
      </c>
      <c r="U19" s="67" t="s">
        <v>188</v>
      </c>
      <c r="V19" s="67" t="s">
        <v>238</v>
      </c>
      <c r="W19" s="68" t="s">
        <v>197</v>
      </c>
    </row>
    <row r="20" spans="1:23" ht="34" customHeight="1" x14ac:dyDescent="0.35">
      <c r="A20" s="101" t="s">
        <v>200</v>
      </c>
      <c r="B20" s="416">
        <v>1.23</v>
      </c>
      <c r="C20" s="417">
        <v>400000</v>
      </c>
      <c r="D20" s="417">
        <v>20000</v>
      </c>
      <c r="E20" s="304" t="s">
        <v>209</v>
      </c>
      <c r="F20" s="305"/>
      <c r="G20" s="102" t="s">
        <v>201</v>
      </c>
      <c r="H20" s="102">
        <f>IF(A20="","",SUM(L20:O20))</f>
        <v>40</v>
      </c>
      <c r="I20" s="417"/>
      <c r="J20" s="124">
        <f>IF(A20="","",ROUNDDOWN((C20+D20-I20)*H20/100,0))</f>
        <v>168000</v>
      </c>
      <c r="K20" s="275"/>
      <c r="L20" s="69">
        <f>VLOOKUP(E20,[1]リスト!$A$2:$B$3,2,FALSE)</f>
        <v>15</v>
      </c>
      <c r="M20" s="65">
        <f>IF($D$14="有",5,0)</f>
        <v>5</v>
      </c>
      <c r="N20" s="65">
        <f>IF($D$15="有",5,0)</f>
        <v>5</v>
      </c>
      <c r="O20" s="65">
        <f>IF(G20="○",15,0)</f>
        <v>15</v>
      </c>
      <c r="P20" s="65">
        <f>IF($D$14="有",C20+D20-I20,"")</f>
        <v>420000</v>
      </c>
      <c r="Q20" s="65">
        <f>IF($D$15="有",C20+D20-I20,"")</f>
        <v>420000</v>
      </c>
      <c r="R20" s="65">
        <f t="shared" ref="R20:R83" si="0">IF(G20="○",C20+D20-I20,"")</f>
        <v>420000</v>
      </c>
      <c r="S20" s="65">
        <f>IF(E20=[1]リスト!$A$2,'【例】参考様式（補助額計算書）'!B20,"")</f>
        <v>1.23</v>
      </c>
      <c r="T20" s="65" t="str">
        <f>IF(E20=[1]リスト!$A$3,'【例】参考様式（補助額計算書）'!B20,"")</f>
        <v/>
      </c>
      <c r="U20" s="65">
        <f>IF(G20="○",B20,"")</f>
        <v>1.23</v>
      </c>
      <c r="V20" s="65">
        <f>IF($D$15="有",B20,"")</f>
        <v>1.23</v>
      </c>
      <c r="W20" s="70">
        <f>IF($D$14="有",B20,"")</f>
        <v>1.23</v>
      </c>
    </row>
    <row r="21" spans="1:23" ht="34" customHeight="1" x14ac:dyDescent="0.35">
      <c r="A21" s="101" t="s">
        <v>202</v>
      </c>
      <c r="B21" s="416">
        <v>2.34</v>
      </c>
      <c r="C21" s="417">
        <v>300000</v>
      </c>
      <c r="D21" s="417">
        <v>40000</v>
      </c>
      <c r="E21" s="304" t="s">
        <v>209</v>
      </c>
      <c r="F21" s="305"/>
      <c r="G21" s="102"/>
      <c r="H21" s="102">
        <f t="shared" ref="H21:H54" si="1">IF(A21="","",SUM(L21:O21))</f>
        <v>25</v>
      </c>
      <c r="I21" s="417"/>
      <c r="J21" s="124">
        <f t="shared" ref="J21:J54" si="2">IF(A21="","",ROUNDDOWN((C21+D21-I21)*H21/100,0))</f>
        <v>85000</v>
      </c>
      <c r="K21" s="275"/>
      <c r="L21" s="69">
        <f>VLOOKUP(E21,[1]リスト!$A$2:$B$3,2,FALSE)</f>
        <v>15</v>
      </c>
      <c r="M21" s="65">
        <f t="shared" ref="M21:M121" si="3">IF($D$14="有",5,0)</f>
        <v>5</v>
      </c>
      <c r="N21" s="65">
        <f t="shared" ref="N21:N84" si="4">IF($D$15="有",5,0)</f>
        <v>5</v>
      </c>
      <c r="O21" s="65">
        <f>IF(G21="○",15,0)</f>
        <v>0</v>
      </c>
      <c r="P21" s="65">
        <f t="shared" ref="P21:P54" si="5">IF($D$14="有",C21+D21-I21,"")</f>
        <v>340000</v>
      </c>
      <c r="Q21" s="65">
        <f t="shared" ref="Q21:Q84" si="6">IF($D$15="有",C21+D21-I21,"")</f>
        <v>340000</v>
      </c>
      <c r="R21" s="65" t="str">
        <f t="shared" si="0"/>
        <v/>
      </c>
      <c r="S21" s="65">
        <f>IF(E21=[1]リスト!$A$2,'【例】参考様式（補助額計算書）'!B21,"")</f>
        <v>2.34</v>
      </c>
      <c r="T21" s="65" t="str">
        <f>IF(E21=[1]リスト!$A$3,'【例】参考様式（補助額計算書）'!B21,"")</f>
        <v/>
      </c>
      <c r="U21" s="65" t="str">
        <f t="shared" ref="U21:U54" si="7">IF(G21="○",B21,"")</f>
        <v/>
      </c>
      <c r="V21" s="65">
        <f>IF($D$15="有",B21,"")</f>
        <v>2.34</v>
      </c>
      <c r="W21" s="70">
        <f t="shared" ref="W21:W54" si="8">IF($D$14="有",B21,"")</f>
        <v>2.34</v>
      </c>
    </row>
    <row r="22" spans="1:23" ht="34" customHeight="1" x14ac:dyDescent="0.35">
      <c r="A22" s="101" t="s">
        <v>203</v>
      </c>
      <c r="B22" s="416">
        <v>3.45</v>
      </c>
      <c r="C22" s="417">
        <v>200000</v>
      </c>
      <c r="D22" s="417">
        <v>10000</v>
      </c>
      <c r="E22" s="304" t="s">
        <v>204</v>
      </c>
      <c r="F22" s="305"/>
      <c r="G22" s="102" t="s">
        <v>201</v>
      </c>
      <c r="H22" s="102">
        <f t="shared" si="1"/>
        <v>35</v>
      </c>
      <c r="I22" s="417"/>
      <c r="J22" s="124">
        <f t="shared" si="2"/>
        <v>73500</v>
      </c>
      <c r="K22" s="275"/>
      <c r="L22" s="69">
        <f>VLOOKUP(E22,[1]リスト!$A$2:$B$3,2,FALSE)</f>
        <v>10</v>
      </c>
      <c r="M22" s="65">
        <f t="shared" si="3"/>
        <v>5</v>
      </c>
      <c r="N22" s="65">
        <f t="shared" si="4"/>
        <v>5</v>
      </c>
      <c r="O22" s="65">
        <f t="shared" ref="O22:O54" si="9">IF(G22="○",15,0)</f>
        <v>15</v>
      </c>
      <c r="P22" s="65">
        <f t="shared" si="5"/>
        <v>210000</v>
      </c>
      <c r="Q22" s="65">
        <f t="shared" si="6"/>
        <v>210000</v>
      </c>
      <c r="R22" s="65">
        <f t="shared" si="0"/>
        <v>210000</v>
      </c>
      <c r="S22" s="65" t="str">
        <f>IF(E22=[1]リスト!$A$2,'【例】参考様式（補助額計算書）'!B22,"")</f>
        <v/>
      </c>
      <c r="T22" s="65">
        <f>IF(E22=[1]リスト!$A$3,'【例】参考様式（補助額計算書）'!B22,"")</f>
        <v>3.45</v>
      </c>
      <c r="U22" s="65">
        <f t="shared" si="7"/>
        <v>3.45</v>
      </c>
      <c r="V22" s="65">
        <f t="shared" ref="V22:V85" si="10">IF($D$15="有",B22,"")</f>
        <v>3.45</v>
      </c>
      <c r="W22" s="70">
        <f t="shared" si="8"/>
        <v>3.45</v>
      </c>
    </row>
    <row r="23" spans="1:23" ht="34" customHeight="1" x14ac:dyDescent="0.35">
      <c r="A23" s="101" t="s">
        <v>205</v>
      </c>
      <c r="B23" s="416">
        <v>4.5599999999999996</v>
      </c>
      <c r="C23" s="417">
        <v>500000</v>
      </c>
      <c r="D23" s="417">
        <v>5000</v>
      </c>
      <c r="E23" s="304" t="s">
        <v>204</v>
      </c>
      <c r="F23" s="305"/>
      <c r="G23" s="102"/>
      <c r="H23" s="102">
        <f t="shared" si="1"/>
        <v>20</v>
      </c>
      <c r="I23" s="417"/>
      <c r="J23" s="124">
        <f t="shared" si="2"/>
        <v>101000</v>
      </c>
      <c r="K23" s="275"/>
      <c r="L23" s="69">
        <f>VLOOKUP(E23,[1]リスト!$A$2:$B$3,2,FALSE)</f>
        <v>10</v>
      </c>
      <c r="M23" s="65">
        <f t="shared" si="3"/>
        <v>5</v>
      </c>
      <c r="N23" s="65">
        <f t="shared" si="4"/>
        <v>5</v>
      </c>
      <c r="O23" s="65">
        <f t="shared" si="9"/>
        <v>0</v>
      </c>
      <c r="P23" s="65">
        <f t="shared" si="5"/>
        <v>505000</v>
      </c>
      <c r="Q23" s="65">
        <f t="shared" si="6"/>
        <v>505000</v>
      </c>
      <c r="R23" s="65" t="str">
        <f t="shared" si="0"/>
        <v/>
      </c>
      <c r="S23" s="65" t="str">
        <f>IF(E23=[1]リスト!$A$2,'【例】参考様式（補助額計算書）'!B23,"")</f>
        <v/>
      </c>
      <c r="T23" s="65">
        <f>IF(E23=[1]リスト!$A$3,'【例】参考様式（補助額計算書）'!B23,"")</f>
        <v>4.5599999999999996</v>
      </c>
      <c r="U23" s="65" t="str">
        <f t="shared" si="7"/>
        <v/>
      </c>
      <c r="V23" s="65">
        <f t="shared" si="10"/>
        <v>4.5599999999999996</v>
      </c>
      <c r="W23" s="70">
        <f t="shared" si="8"/>
        <v>4.5599999999999996</v>
      </c>
    </row>
    <row r="24" spans="1:23" ht="34" customHeight="1" x14ac:dyDescent="0.35">
      <c r="A24" s="101"/>
      <c r="B24" s="416"/>
      <c r="C24" s="417"/>
      <c r="D24" s="417"/>
      <c r="E24" s="304"/>
      <c r="F24" s="305"/>
      <c r="G24" s="102"/>
      <c r="H24" s="102" t="str">
        <f t="shared" si="1"/>
        <v/>
      </c>
      <c r="I24" s="417"/>
      <c r="J24" s="124" t="str">
        <f t="shared" si="2"/>
        <v/>
      </c>
      <c r="K24" s="275"/>
      <c r="L24" s="69" t="e">
        <f>VLOOKUP(E24,[1]リスト!$A$2:$B$3,2,FALSE)</f>
        <v>#N/A</v>
      </c>
      <c r="M24" s="65">
        <f t="shared" si="3"/>
        <v>5</v>
      </c>
      <c r="N24" s="65">
        <f t="shared" si="4"/>
        <v>5</v>
      </c>
      <c r="O24" s="65">
        <f t="shared" si="9"/>
        <v>0</v>
      </c>
      <c r="P24" s="65">
        <f t="shared" si="5"/>
        <v>0</v>
      </c>
      <c r="Q24" s="65">
        <f t="shared" si="6"/>
        <v>0</v>
      </c>
      <c r="R24" s="65" t="str">
        <f t="shared" si="0"/>
        <v/>
      </c>
      <c r="S24" s="65" t="str">
        <f>IF(E24=[1]リスト!$A$2,'【例】参考様式（補助額計算書）'!B24,"")</f>
        <v/>
      </c>
      <c r="T24" s="65" t="str">
        <f>IF(E24=[1]リスト!$A$3,'【例】参考様式（補助額計算書）'!B24,"")</f>
        <v/>
      </c>
      <c r="U24" s="65" t="str">
        <f t="shared" si="7"/>
        <v/>
      </c>
      <c r="V24" s="65">
        <f t="shared" si="10"/>
        <v>0</v>
      </c>
      <c r="W24" s="70">
        <f t="shared" si="8"/>
        <v>0</v>
      </c>
    </row>
    <row r="25" spans="1:23" ht="34" customHeight="1" x14ac:dyDescent="0.35">
      <c r="A25" s="101"/>
      <c r="B25" s="416"/>
      <c r="C25" s="417"/>
      <c r="D25" s="417"/>
      <c r="E25" s="304"/>
      <c r="F25" s="305"/>
      <c r="G25" s="102"/>
      <c r="H25" s="102" t="str">
        <f t="shared" si="1"/>
        <v/>
      </c>
      <c r="I25" s="417"/>
      <c r="J25" s="124" t="str">
        <f t="shared" si="2"/>
        <v/>
      </c>
      <c r="K25" s="275"/>
      <c r="L25" s="69" t="e">
        <f>VLOOKUP(E25,[1]リスト!$A$2:$B$3,2,FALSE)</f>
        <v>#N/A</v>
      </c>
      <c r="M25" s="65">
        <f t="shared" si="3"/>
        <v>5</v>
      </c>
      <c r="N25" s="65">
        <f t="shared" si="4"/>
        <v>5</v>
      </c>
      <c r="O25" s="65">
        <f t="shared" si="9"/>
        <v>0</v>
      </c>
      <c r="P25" s="65">
        <f t="shared" si="5"/>
        <v>0</v>
      </c>
      <c r="Q25" s="65">
        <f t="shared" si="6"/>
        <v>0</v>
      </c>
      <c r="R25" s="65" t="str">
        <f t="shared" si="0"/>
        <v/>
      </c>
      <c r="S25" s="65" t="str">
        <f>IF(E25=[1]リスト!$A$2,'【例】参考様式（補助額計算書）'!B25,"")</f>
        <v/>
      </c>
      <c r="T25" s="65" t="str">
        <f>IF(E25=[1]リスト!$A$3,'【例】参考様式（補助額計算書）'!B25,"")</f>
        <v/>
      </c>
      <c r="U25" s="65" t="str">
        <f t="shared" si="7"/>
        <v/>
      </c>
      <c r="V25" s="65">
        <f t="shared" si="10"/>
        <v>0</v>
      </c>
      <c r="W25" s="70">
        <f t="shared" si="8"/>
        <v>0</v>
      </c>
    </row>
    <row r="26" spans="1:23" ht="34" customHeight="1" x14ac:dyDescent="0.35">
      <c r="A26" s="101"/>
      <c r="B26" s="416"/>
      <c r="C26" s="417"/>
      <c r="D26" s="417"/>
      <c r="E26" s="304"/>
      <c r="F26" s="305"/>
      <c r="G26" s="102"/>
      <c r="H26" s="102" t="str">
        <f t="shared" si="1"/>
        <v/>
      </c>
      <c r="I26" s="102"/>
      <c r="J26" s="124" t="str">
        <f t="shared" si="2"/>
        <v/>
      </c>
      <c r="K26" s="275"/>
      <c r="L26" s="69" t="e">
        <f>VLOOKUP(E26,[1]リスト!$A$2:$B$3,2,FALSE)</f>
        <v>#N/A</v>
      </c>
      <c r="M26" s="65">
        <f t="shared" si="3"/>
        <v>5</v>
      </c>
      <c r="N26" s="65">
        <f t="shared" si="4"/>
        <v>5</v>
      </c>
      <c r="O26" s="65">
        <f t="shared" si="9"/>
        <v>0</v>
      </c>
      <c r="P26" s="65">
        <f t="shared" si="5"/>
        <v>0</v>
      </c>
      <c r="Q26" s="65">
        <f t="shared" si="6"/>
        <v>0</v>
      </c>
      <c r="R26" s="65" t="str">
        <f t="shared" si="0"/>
        <v/>
      </c>
      <c r="S26" s="65" t="str">
        <f>IF(E26=[1]リスト!$A$2,'【例】参考様式（補助額計算書）'!B26,"")</f>
        <v/>
      </c>
      <c r="T26" s="65" t="str">
        <f>IF(E26=[1]リスト!$A$3,'【例】参考様式（補助額計算書）'!B26,"")</f>
        <v/>
      </c>
      <c r="U26" s="65" t="str">
        <f t="shared" si="7"/>
        <v/>
      </c>
      <c r="V26" s="65">
        <f t="shared" si="10"/>
        <v>0</v>
      </c>
      <c r="W26" s="70">
        <f t="shared" si="8"/>
        <v>0</v>
      </c>
    </row>
    <row r="27" spans="1:23" ht="34" customHeight="1" x14ac:dyDescent="0.35">
      <c r="A27" s="101"/>
      <c r="B27" s="416"/>
      <c r="C27" s="417"/>
      <c r="D27" s="417"/>
      <c r="E27" s="304"/>
      <c r="F27" s="305"/>
      <c r="G27" s="102"/>
      <c r="H27" s="102" t="str">
        <f t="shared" si="1"/>
        <v/>
      </c>
      <c r="I27" s="102"/>
      <c r="J27" s="124" t="str">
        <f t="shared" si="2"/>
        <v/>
      </c>
      <c r="K27" s="275"/>
      <c r="L27" s="69" t="e">
        <f>VLOOKUP(E27,[1]リスト!$A$2:$B$3,2,FALSE)</f>
        <v>#N/A</v>
      </c>
      <c r="M27" s="65">
        <f t="shared" si="3"/>
        <v>5</v>
      </c>
      <c r="N27" s="65">
        <f t="shared" si="4"/>
        <v>5</v>
      </c>
      <c r="O27" s="65">
        <f t="shared" si="9"/>
        <v>0</v>
      </c>
      <c r="P27" s="65">
        <f t="shared" si="5"/>
        <v>0</v>
      </c>
      <c r="Q27" s="65">
        <f t="shared" si="6"/>
        <v>0</v>
      </c>
      <c r="R27" s="65" t="str">
        <f t="shared" si="0"/>
        <v/>
      </c>
      <c r="S27" s="65" t="str">
        <f>IF(E27=[1]リスト!$A$2,'【例】参考様式（補助額計算書）'!B27,"")</f>
        <v/>
      </c>
      <c r="T27" s="65" t="str">
        <f>IF(E27=[1]リスト!$A$3,'【例】参考様式（補助額計算書）'!B27,"")</f>
        <v/>
      </c>
      <c r="U27" s="65" t="str">
        <f t="shared" si="7"/>
        <v/>
      </c>
      <c r="V27" s="65">
        <f t="shared" si="10"/>
        <v>0</v>
      </c>
      <c r="W27" s="70">
        <f t="shared" si="8"/>
        <v>0</v>
      </c>
    </row>
    <row r="28" spans="1:23" ht="34" customHeight="1" x14ac:dyDescent="0.35">
      <c r="A28" s="101"/>
      <c r="B28" s="416"/>
      <c r="C28" s="417"/>
      <c r="D28" s="417"/>
      <c r="E28" s="304"/>
      <c r="F28" s="305"/>
      <c r="G28" s="102"/>
      <c r="H28" s="102" t="str">
        <f t="shared" si="1"/>
        <v/>
      </c>
      <c r="I28" s="102"/>
      <c r="J28" s="124" t="str">
        <f t="shared" si="2"/>
        <v/>
      </c>
      <c r="K28" s="275"/>
      <c r="L28" s="69" t="e">
        <f>VLOOKUP(E28,[1]リスト!$A$2:$B$3,2,FALSE)</f>
        <v>#N/A</v>
      </c>
      <c r="M28" s="65">
        <f t="shared" si="3"/>
        <v>5</v>
      </c>
      <c r="N28" s="65">
        <f t="shared" si="4"/>
        <v>5</v>
      </c>
      <c r="O28" s="65">
        <f t="shared" si="9"/>
        <v>0</v>
      </c>
      <c r="P28" s="65">
        <f t="shared" si="5"/>
        <v>0</v>
      </c>
      <c r="Q28" s="65">
        <f t="shared" si="6"/>
        <v>0</v>
      </c>
      <c r="R28" s="65" t="str">
        <f t="shared" si="0"/>
        <v/>
      </c>
      <c r="S28" s="65" t="str">
        <f>IF(E28=[1]リスト!$A$2,'【例】参考様式（補助額計算書）'!B28,"")</f>
        <v/>
      </c>
      <c r="T28" s="65" t="str">
        <f>IF(E28=[1]リスト!$A$3,'【例】参考様式（補助額計算書）'!B28,"")</f>
        <v/>
      </c>
      <c r="U28" s="65" t="str">
        <f t="shared" si="7"/>
        <v/>
      </c>
      <c r="V28" s="65">
        <f t="shared" si="10"/>
        <v>0</v>
      </c>
      <c r="W28" s="70">
        <f t="shared" si="8"/>
        <v>0</v>
      </c>
    </row>
    <row r="29" spans="1:23" ht="34" customHeight="1" x14ac:dyDescent="0.35">
      <c r="A29" s="101"/>
      <c r="B29" s="416"/>
      <c r="C29" s="417"/>
      <c r="D29" s="417"/>
      <c r="E29" s="304"/>
      <c r="F29" s="305"/>
      <c r="G29" s="102"/>
      <c r="H29" s="102" t="str">
        <f t="shared" si="1"/>
        <v/>
      </c>
      <c r="I29" s="102"/>
      <c r="J29" s="124" t="str">
        <f t="shared" si="2"/>
        <v/>
      </c>
      <c r="K29" s="275"/>
      <c r="L29" s="69" t="e">
        <f>VLOOKUP(E29,[1]リスト!$A$2:$B$3,2,FALSE)</f>
        <v>#N/A</v>
      </c>
      <c r="M29" s="65">
        <f t="shared" si="3"/>
        <v>5</v>
      </c>
      <c r="N29" s="65">
        <f t="shared" si="4"/>
        <v>5</v>
      </c>
      <c r="O29" s="65">
        <f t="shared" si="9"/>
        <v>0</v>
      </c>
      <c r="P29" s="65">
        <f t="shared" si="5"/>
        <v>0</v>
      </c>
      <c r="Q29" s="65">
        <f t="shared" si="6"/>
        <v>0</v>
      </c>
      <c r="R29" s="65" t="str">
        <f t="shared" si="0"/>
        <v/>
      </c>
      <c r="S29" s="65" t="str">
        <f>IF(E29=[1]リスト!$A$2,'【例】参考様式（補助額計算書）'!B29,"")</f>
        <v/>
      </c>
      <c r="T29" s="65" t="str">
        <f>IF(E29=[1]リスト!$A$3,'【例】参考様式（補助額計算書）'!B29,"")</f>
        <v/>
      </c>
      <c r="U29" s="65" t="str">
        <f t="shared" si="7"/>
        <v/>
      </c>
      <c r="V29" s="65">
        <f t="shared" si="10"/>
        <v>0</v>
      </c>
      <c r="W29" s="70">
        <f t="shared" si="8"/>
        <v>0</v>
      </c>
    </row>
    <row r="30" spans="1:23" ht="34" customHeight="1" x14ac:dyDescent="0.35">
      <c r="A30" s="101"/>
      <c r="B30" s="416"/>
      <c r="C30" s="417"/>
      <c r="D30" s="417"/>
      <c r="E30" s="304"/>
      <c r="F30" s="305"/>
      <c r="G30" s="102"/>
      <c r="H30" s="102" t="str">
        <f t="shared" si="1"/>
        <v/>
      </c>
      <c r="I30" s="102"/>
      <c r="J30" s="124" t="str">
        <f t="shared" si="2"/>
        <v/>
      </c>
      <c r="K30" s="275"/>
      <c r="L30" s="69" t="e">
        <f>VLOOKUP(E30,[1]リスト!$A$2:$B$3,2,FALSE)</f>
        <v>#N/A</v>
      </c>
      <c r="M30" s="65">
        <f t="shared" si="3"/>
        <v>5</v>
      </c>
      <c r="N30" s="65">
        <f t="shared" si="4"/>
        <v>5</v>
      </c>
      <c r="O30" s="65">
        <f t="shared" si="9"/>
        <v>0</v>
      </c>
      <c r="P30" s="65">
        <f t="shared" si="5"/>
        <v>0</v>
      </c>
      <c r="Q30" s="65">
        <f t="shared" si="6"/>
        <v>0</v>
      </c>
      <c r="R30" s="65" t="str">
        <f t="shared" si="0"/>
        <v/>
      </c>
      <c r="S30" s="65" t="str">
        <f>IF(E30=[1]リスト!$A$2,'【例】参考様式（補助額計算書）'!B30,"")</f>
        <v/>
      </c>
      <c r="T30" s="65" t="str">
        <f>IF(E30=[1]リスト!$A$3,'【例】参考様式（補助額計算書）'!B30,"")</f>
        <v/>
      </c>
      <c r="U30" s="65" t="str">
        <f t="shared" si="7"/>
        <v/>
      </c>
      <c r="V30" s="65">
        <f t="shared" si="10"/>
        <v>0</v>
      </c>
      <c r="W30" s="70">
        <f t="shared" si="8"/>
        <v>0</v>
      </c>
    </row>
    <row r="31" spans="1:23" ht="34" customHeight="1" x14ac:dyDescent="0.35">
      <c r="A31" s="101"/>
      <c r="B31" s="416"/>
      <c r="C31" s="417"/>
      <c r="D31" s="417"/>
      <c r="E31" s="304"/>
      <c r="F31" s="305"/>
      <c r="G31" s="102"/>
      <c r="H31" s="102" t="str">
        <f t="shared" si="1"/>
        <v/>
      </c>
      <c r="I31" s="102"/>
      <c r="J31" s="124" t="str">
        <f t="shared" si="2"/>
        <v/>
      </c>
      <c r="L31" s="69" t="e">
        <f>VLOOKUP(E31,[1]リスト!$A$2:$B$3,2,FALSE)</f>
        <v>#N/A</v>
      </c>
      <c r="M31" s="65">
        <f t="shared" si="3"/>
        <v>5</v>
      </c>
      <c r="N31" s="65">
        <f t="shared" si="4"/>
        <v>5</v>
      </c>
      <c r="O31" s="65">
        <f t="shared" si="9"/>
        <v>0</v>
      </c>
      <c r="P31" s="65">
        <f t="shared" si="5"/>
        <v>0</v>
      </c>
      <c r="Q31" s="65">
        <f t="shared" si="6"/>
        <v>0</v>
      </c>
      <c r="R31" s="65" t="str">
        <f t="shared" si="0"/>
        <v/>
      </c>
      <c r="S31" s="65" t="str">
        <f>IF(E31=[1]リスト!$A$2,'【例】参考様式（補助額計算書）'!B31,"")</f>
        <v/>
      </c>
      <c r="T31" s="65" t="str">
        <f>IF(E31=[1]リスト!$A$3,'【例】参考様式（補助額計算書）'!B31,"")</f>
        <v/>
      </c>
      <c r="U31" s="65" t="str">
        <f t="shared" si="7"/>
        <v/>
      </c>
      <c r="V31" s="65">
        <f t="shared" si="10"/>
        <v>0</v>
      </c>
      <c r="W31" s="70">
        <f t="shared" si="8"/>
        <v>0</v>
      </c>
    </row>
    <row r="32" spans="1:23" ht="34" customHeight="1" x14ac:dyDescent="0.35">
      <c r="A32" s="101"/>
      <c r="B32" s="416"/>
      <c r="C32" s="417"/>
      <c r="D32" s="417"/>
      <c r="E32" s="304"/>
      <c r="F32" s="305"/>
      <c r="G32" s="102"/>
      <c r="H32" s="102" t="str">
        <f t="shared" si="1"/>
        <v/>
      </c>
      <c r="I32" s="102"/>
      <c r="J32" s="124" t="str">
        <f t="shared" si="2"/>
        <v/>
      </c>
      <c r="L32" s="69" t="e">
        <f>VLOOKUP(E32,[1]リスト!$A$2:$B$3,2,FALSE)</f>
        <v>#N/A</v>
      </c>
      <c r="M32" s="65">
        <f t="shared" si="3"/>
        <v>5</v>
      </c>
      <c r="N32" s="65">
        <f t="shared" si="4"/>
        <v>5</v>
      </c>
      <c r="O32" s="65">
        <f t="shared" si="9"/>
        <v>0</v>
      </c>
      <c r="P32" s="65">
        <f t="shared" si="5"/>
        <v>0</v>
      </c>
      <c r="Q32" s="65">
        <f t="shared" si="6"/>
        <v>0</v>
      </c>
      <c r="R32" s="65" t="str">
        <f t="shared" si="0"/>
        <v/>
      </c>
      <c r="S32" s="65" t="str">
        <f>IF(E32=[1]リスト!$A$2,'【例】参考様式（補助額計算書）'!B32,"")</f>
        <v/>
      </c>
      <c r="T32" s="65" t="str">
        <f>IF(E32=[1]リスト!$A$3,'【例】参考様式（補助額計算書）'!B32,"")</f>
        <v/>
      </c>
      <c r="U32" s="65" t="str">
        <f t="shared" si="7"/>
        <v/>
      </c>
      <c r="V32" s="65">
        <f t="shared" si="10"/>
        <v>0</v>
      </c>
      <c r="W32" s="70">
        <f t="shared" si="8"/>
        <v>0</v>
      </c>
    </row>
    <row r="33" spans="1:23" ht="34" customHeight="1" x14ac:dyDescent="0.35">
      <c r="A33" s="101"/>
      <c r="B33" s="416"/>
      <c r="C33" s="417"/>
      <c r="D33" s="417"/>
      <c r="E33" s="304"/>
      <c r="F33" s="305"/>
      <c r="G33" s="102"/>
      <c r="H33" s="102" t="str">
        <f t="shared" si="1"/>
        <v/>
      </c>
      <c r="I33" s="102"/>
      <c r="J33" s="124" t="str">
        <f t="shared" si="2"/>
        <v/>
      </c>
      <c r="L33" s="69" t="e">
        <f>VLOOKUP(E33,[1]リスト!$A$2:$B$3,2,FALSE)</f>
        <v>#N/A</v>
      </c>
      <c r="M33" s="65">
        <f t="shared" si="3"/>
        <v>5</v>
      </c>
      <c r="N33" s="65">
        <f t="shared" si="4"/>
        <v>5</v>
      </c>
      <c r="O33" s="65">
        <f t="shared" si="9"/>
        <v>0</v>
      </c>
      <c r="P33" s="65">
        <f t="shared" si="5"/>
        <v>0</v>
      </c>
      <c r="Q33" s="65">
        <f t="shared" si="6"/>
        <v>0</v>
      </c>
      <c r="R33" s="65" t="str">
        <f t="shared" si="0"/>
        <v/>
      </c>
      <c r="S33" s="65" t="str">
        <f>IF(E33=[1]リスト!$A$2,'【例】参考様式（補助額計算書）'!B33,"")</f>
        <v/>
      </c>
      <c r="T33" s="65" t="str">
        <f>IF(E33=[1]リスト!$A$3,'【例】参考様式（補助額計算書）'!B33,"")</f>
        <v/>
      </c>
      <c r="U33" s="65" t="str">
        <f t="shared" si="7"/>
        <v/>
      </c>
      <c r="V33" s="65">
        <f t="shared" si="10"/>
        <v>0</v>
      </c>
      <c r="W33" s="70">
        <f t="shared" si="8"/>
        <v>0</v>
      </c>
    </row>
    <row r="34" spans="1:23" ht="34" customHeight="1" x14ac:dyDescent="0.35">
      <c r="A34" s="101"/>
      <c r="B34" s="416"/>
      <c r="C34" s="417"/>
      <c r="D34" s="417"/>
      <c r="E34" s="304"/>
      <c r="F34" s="305"/>
      <c r="G34" s="102"/>
      <c r="H34" s="102" t="str">
        <f t="shared" si="1"/>
        <v/>
      </c>
      <c r="I34" s="102"/>
      <c r="J34" s="124" t="str">
        <f t="shared" si="2"/>
        <v/>
      </c>
      <c r="L34" s="69" t="e">
        <f>VLOOKUP(E34,[1]リスト!$A$2:$B$3,2,FALSE)</f>
        <v>#N/A</v>
      </c>
      <c r="M34" s="65">
        <f t="shared" si="3"/>
        <v>5</v>
      </c>
      <c r="N34" s="65">
        <f t="shared" si="4"/>
        <v>5</v>
      </c>
      <c r="O34" s="65">
        <f t="shared" si="9"/>
        <v>0</v>
      </c>
      <c r="P34" s="65">
        <f t="shared" si="5"/>
        <v>0</v>
      </c>
      <c r="Q34" s="65">
        <f t="shared" si="6"/>
        <v>0</v>
      </c>
      <c r="R34" s="65" t="str">
        <f t="shared" si="0"/>
        <v/>
      </c>
      <c r="S34" s="65" t="str">
        <f>IF(E34=[1]リスト!$A$2,'【例】参考様式（補助額計算書）'!B34,"")</f>
        <v/>
      </c>
      <c r="T34" s="65" t="str">
        <f>IF(E34=[1]リスト!$A$3,'【例】参考様式（補助額計算書）'!B34,"")</f>
        <v/>
      </c>
      <c r="U34" s="65" t="str">
        <f t="shared" si="7"/>
        <v/>
      </c>
      <c r="V34" s="65">
        <f t="shared" si="10"/>
        <v>0</v>
      </c>
      <c r="W34" s="70">
        <f t="shared" si="8"/>
        <v>0</v>
      </c>
    </row>
    <row r="35" spans="1:23" ht="34" customHeight="1" x14ac:dyDescent="0.35">
      <c r="A35" s="101"/>
      <c r="B35" s="416"/>
      <c r="C35" s="417"/>
      <c r="D35" s="417"/>
      <c r="E35" s="304"/>
      <c r="F35" s="305"/>
      <c r="G35" s="102"/>
      <c r="H35" s="102" t="str">
        <f t="shared" si="1"/>
        <v/>
      </c>
      <c r="I35" s="102"/>
      <c r="J35" s="124" t="str">
        <f t="shared" si="2"/>
        <v/>
      </c>
      <c r="L35" s="69" t="e">
        <f>VLOOKUP(E35,[1]リスト!$A$2:$B$3,2,FALSE)</f>
        <v>#N/A</v>
      </c>
      <c r="M35" s="65">
        <f t="shared" si="3"/>
        <v>5</v>
      </c>
      <c r="N35" s="65">
        <f t="shared" si="4"/>
        <v>5</v>
      </c>
      <c r="O35" s="65">
        <f t="shared" si="9"/>
        <v>0</v>
      </c>
      <c r="P35" s="65">
        <f t="shared" si="5"/>
        <v>0</v>
      </c>
      <c r="Q35" s="65">
        <f t="shared" si="6"/>
        <v>0</v>
      </c>
      <c r="R35" s="65" t="str">
        <f t="shared" si="0"/>
        <v/>
      </c>
      <c r="S35" s="65" t="str">
        <f>IF(E35=[1]リスト!$A$2,'【例】参考様式（補助額計算書）'!B35,"")</f>
        <v/>
      </c>
      <c r="T35" s="65" t="str">
        <f>IF(E35=[1]リスト!$A$3,'【例】参考様式（補助額計算書）'!B35,"")</f>
        <v/>
      </c>
      <c r="U35" s="65" t="str">
        <f t="shared" si="7"/>
        <v/>
      </c>
      <c r="V35" s="65">
        <f t="shared" si="10"/>
        <v>0</v>
      </c>
      <c r="W35" s="70">
        <f t="shared" si="8"/>
        <v>0</v>
      </c>
    </row>
    <row r="36" spans="1:23" ht="34" customHeight="1" x14ac:dyDescent="0.35">
      <c r="A36" s="101"/>
      <c r="B36" s="416"/>
      <c r="C36" s="417"/>
      <c r="D36" s="417"/>
      <c r="E36" s="304"/>
      <c r="F36" s="305"/>
      <c r="G36" s="102"/>
      <c r="H36" s="102" t="str">
        <f t="shared" si="1"/>
        <v/>
      </c>
      <c r="I36" s="102"/>
      <c r="J36" s="124" t="str">
        <f t="shared" si="2"/>
        <v/>
      </c>
      <c r="L36" s="69" t="e">
        <f>VLOOKUP(E36,[1]リスト!$A$2:$B$3,2,FALSE)</f>
        <v>#N/A</v>
      </c>
      <c r="M36" s="65">
        <f t="shared" si="3"/>
        <v>5</v>
      </c>
      <c r="N36" s="65">
        <f t="shared" si="4"/>
        <v>5</v>
      </c>
      <c r="O36" s="65">
        <f t="shared" si="9"/>
        <v>0</v>
      </c>
      <c r="P36" s="65">
        <f t="shared" si="5"/>
        <v>0</v>
      </c>
      <c r="Q36" s="65">
        <f t="shared" si="6"/>
        <v>0</v>
      </c>
      <c r="R36" s="65" t="str">
        <f t="shared" si="0"/>
        <v/>
      </c>
      <c r="S36" s="65" t="str">
        <f>IF(E36=[1]リスト!$A$2,'【例】参考様式（補助額計算書）'!B36,"")</f>
        <v/>
      </c>
      <c r="T36" s="65" t="str">
        <f>IF(E36=[1]リスト!$A$3,'【例】参考様式（補助額計算書）'!B36,"")</f>
        <v/>
      </c>
      <c r="U36" s="65" t="str">
        <f t="shared" si="7"/>
        <v/>
      </c>
      <c r="V36" s="65">
        <f t="shared" si="10"/>
        <v>0</v>
      </c>
      <c r="W36" s="70">
        <f t="shared" si="8"/>
        <v>0</v>
      </c>
    </row>
    <row r="37" spans="1:23" ht="34" customHeight="1" x14ac:dyDescent="0.35">
      <c r="A37" s="101"/>
      <c r="B37" s="416"/>
      <c r="C37" s="417"/>
      <c r="D37" s="417"/>
      <c r="E37" s="304"/>
      <c r="F37" s="305"/>
      <c r="G37" s="102"/>
      <c r="H37" s="102" t="str">
        <f t="shared" si="1"/>
        <v/>
      </c>
      <c r="I37" s="102"/>
      <c r="J37" s="124" t="str">
        <f t="shared" si="2"/>
        <v/>
      </c>
      <c r="L37" s="69" t="e">
        <f>VLOOKUP(E37,[1]リスト!$A$2:$B$3,2,FALSE)</f>
        <v>#N/A</v>
      </c>
      <c r="M37" s="65">
        <f t="shared" si="3"/>
        <v>5</v>
      </c>
      <c r="N37" s="65">
        <f t="shared" si="4"/>
        <v>5</v>
      </c>
      <c r="O37" s="65">
        <f t="shared" si="9"/>
        <v>0</v>
      </c>
      <c r="P37" s="65">
        <f t="shared" si="5"/>
        <v>0</v>
      </c>
      <c r="Q37" s="65">
        <f t="shared" si="6"/>
        <v>0</v>
      </c>
      <c r="R37" s="65" t="str">
        <f t="shared" si="0"/>
        <v/>
      </c>
      <c r="S37" s="65" t="str">
        <f>IF(E37=[1]リスト!$A$2,'【例】参考様式（補助額計算書）'!B37,"")</f>
        <v/>
      </c>
      <c r="T37" s="65" t="str">
        <f>IF(E37=[1]リスト!$A$3,'【例】参考様式（補助額計算書）'!B37,"")</f>
        <v/>
      </c>
      <c r="U37" s="65" t="str">
        <f t="shared" si="7"/>
        <v/>
      </c>
      <c r="V37" s="65">
        <f t="shared" si="10"/>
        <v>0</v>
      </c>
      <c r="W37" s="70">
        <f t="shared" si="8"/>
        <v>0</v>
      </c>
    </row>
    <row r="38" spans="1:23" ht="34" customHeight="1" x14ac:dyDescent="0.35">
      <c r="A38" s="101"/>
      <c r="B38" s="416"/>
      <c r="C38" s="417"/>
      <c r="D38" s="417"/>
      <c r="E38" s="304"/>
      <c r="F38" s="305"/>
      <c r="G38" s="102"/>
      <c r="H38" s="102" t="str">
        <f t="shared" si="1"/>
        <v/>
      </c>
      <c r="I38" s="102"/>
      <c r="J38" s="124" t="str">
        <f t="shared" si="2"/>
        <v/>
      </c>
      <c r="L38" s="69" t="e">
        <f>VLOOKUP(E38,[1]リスト!$A$2:$B$3,2,FALSE)</f>
        <v>#N/A</v>
      </c>
      <c r="M38" s="65">
        <f t="shared" si="3"/>
        <v>5</v>
      </c>
      <c r="N38" s="65">
        <f t="shared" si="4"/>
        <v>5</v>
      </c>
      <c r="O38" s="65">
        <f t="shared" si="9"/>
        <v>0</v>
      </c>
      <c r="P38" s="65">
        <f t="shared" si="5"/>
        <v>0</v>
      </c>
      <c r="Q38" s="65">
        <f t="shared" si="6"/>
        <v>0</v>
      </c>
      <c r="R38" s="65" t="str">
        <f t="shared" si="0"/>
        <v/>
      </c>
      <c r="S38" s="65" t="str">
        <f>IF(E38=[1]リスト!$A$2,'【例】参考様式（補助額計算書）'!B38,"")</f>
        <v/>
      </c>
      <c r="T38" s="65" t="str">
        <f>IF(E38=[1]リスト!$A$3,'【例】参考様式（補助額計算書）'!B38,"")</f>
        <v/>
      </c>
      <c r="U38" s="65" t="str">
        <f t="shared" si="7"/>
        <v/>
      </c>
      <c r="V38" s="65">
        <f t="shared" si="10"/>
        <v>0</v>
      </c>
      <c r="W38" s="70">
        <f t="shared" si="8"/>
        <v>0</v>
      </c>
    </row>
    <row r="39" spans="1:23" ht="34" customHeight="1" x14ac:dyDescent="0.35">
      <c r="A39" s="101"/>
      <c r="B39" s="416"/>
      <c r="C39" s="417"/>
      <c r="D39" s="417"/>
      <c r="E39" s="304"/>
      <c r="F39" s="305"/>
      <c r="G39" s="102"/>
      <c r="H39" s="102" t="str">
        <f t="shared" si="1"/>
        <v/>
      </c>
      <c r="I39" s="102"/>
      <c r="J39" s="124" t="str">
        <f t="shared" si="2"/>
        <v/>
      </c>
      <c r="L39" s="69" t="e">
        <f>VLOOKUP(E39,[1]リスト!$A$2:$B$3,2,FALSE)</f>
        <v>#N/A</v>
      </c>
      <c r="M39" s="65">
        <f t="shared" si="3"/>
        <v>5</v>
      </c>
      <c r="N39" s="65">
        <f t="shared" si="4"/>
        <v>5</v>
      </c>
      <c r="O39" s="65">
        <f t="shared" si="9"/>
        <v>0</v>
      </c>
      <c r="P39" s="65">
        <f t="shared" si="5"/>
        <v>0</v>
      </c>
      <c r="Q39" s="65">
        <f t="shared" si="6"/>
        <v>0</v>
      </c>
      <c r="R39" s="65" t="str">
        <f t="shared" si="0"/>
        <v/>
      </c>
      <c r="S39" s="65" t="str">
        <f>IF(E39=[1]リスト!$A$2,'【例】参考様式（補助額計算書）'!B39,"")</f>
        <v/>
      </c>
      <c r="T39" s="65" t="str">
        <f>IF(E39=[1]リスト!$A$3,'【例】参考様式（補助額計算書）'!B39,"")</f>
        <v/>
      </c>
      <c r="U39" s="65" t="str">
        <f t="shared" si="7"/>
        <v/>
      </c>
      <c r="V39" s="65">
        <f t="shared" si="10"/>
        <v>0</v>
      </c>
      <c r="W39" s="70">
        <f t="shared" si="8"/>
        <v>0</v>
      </c>
    </row>
    <row r="40" spans="1:23" ht="34" customHeight="1" x14ac:dyDescent="0.35">
      <c r="A40" s="101"/>
      <c r="B40" s="416"/>
      <c r="C40" s="417"/>
      <c r="D40" s="417"/>
      <c r="E40" s="304"/>
      <c r="F40" s="305"/>
      <c r="G40" s="102"/>
      <c r="H40" s="102" t="str">
        <f t="shared" si="1"/>
        <v/>
      </c>
      <c r="I40" s="102"/>
      <c r="J40" s="124" t="str">
        <f t="shared" si="2"/>
        <v/>
      </c>
      <c r="L40" s="69" t="e">
        <f>VLOOKUP(E40,[1]リスト!$A$2:$B$3,2,FALSE)</f>
        <v>#N/A</v>
      </c>
      <c r="M40" s="65">
        <f t="shared" si="3"/>
        <v>5</v>
      </c>
      <c r="N40" s="65">
        <f t="shared" si="4"/>
        <v>5</v>
      </c>
      <c r="O40" s="65">
        <f t="shared" si="9"/>
        <v>0</v>
      </c>
      <c r="P40" s="65">
        <f t="shared" si="5"/>
        <v>0</v>
      </c>
      <c r="Q40" s="65">
        <f t="shared" si="6"/>
        <v>0</v>
      </c>
      <c r="R40" s="65" t="str">
        <f t="shared" si="0"/>
        <v/>
      </c>
      <c r="S40" s="65" t="str">
        <f>IF(E40=[1]リスト!$A$2,'【例】参考様式（補助額計算書）'!B40,"")</f>
        <v/>
      </c>
      <c r="T40" s="65" t="str">
        <f>IF(E40=[1]リスト!$A$3,'【例】参考様式（補助額計算書）'!B40,"")</f>
        <v/>
      </c>
      <c r="U40" s="65" t="str">
        <f t="shared" si="7"/>
        <v/>
      </c>
      <c r="V40" s="65">
        <f t="shared" si="10"/>
        <v>0</v>
      </c>
      <c r="W40" s="70">
        <f t="shared" si="8"/>
        <v>0</v>
      </c>
    </row>
    <row r="41" spans="1:23" ht="34" customHeight="1" x14ac:dyDescent="0.35">
      <c r="A41" s="101"/>
      <c r="B41" s="416"/>
      <c r="C41" s="417"/>
      <c r="D41" s="417"/>
      <c r="E41" s="304"/>
      <c r="F41" s="305"/>
      <c r="G41" s="102"/>
      <c r="H41" s="102" t="str">
        <f t="shared" si="1"/>
        <v/>
      </c>
      <c r="I41" s="102"/>
      <c r="J41" s="124" t="str">
        <f t="shared" si="2"/>
        <v/>
      </c>
      <c r="L41" s="69" t="e">
        <f>VLOOKUP(E41,[1]リスト!$A$2:$B$3,2,FALSE)</f>
        <v>#N/A</v>
      </c>
      <c r="M41" s="65">
        <f t="shared" si="3"/>
        <v>5</v>
      </c>
      <c r="N41" s="65">
        <f t="shared" si="4"/>
        <v>5</v>
      </c>
      <c r="O41" s="65">
        <f t="shared" si="9"/>
        <v>0</v>
      </c>
      <c r="P41" s="65">
        <f t="shared" si="5"/>
        <v>0</v>
      </c>
      <c r="Q41" s="65">
        <f t="shared" si="6"/>
        <v>0</v>
      </c>
      <c r="R41" s="65" t="str">
        <f t="shared" si="0"/>
        <v/>
      </c>
      <c r="S41" s="65" t="str">
        <f>IF(E41=[1]リスト!$A$2,'【例】参考様式（補助額計算書）'!B41,"")</f>
        <v/>
      </c>
      <c r="T41" s="65" t="str">
        <f>IF(E41=[1]リスト!$A$3,'【例】参考様式（補助額計算書）'!B41,"")</f>
        <v/>
      </c>
      <c r="U41" s="65" t="str">
        <f t="shared" si="7"/>
        <v/>
      </c>
      <c r="V41" s="65">
        <f t="shared" si="10"/>
        <v>0</v>
      </c>
      <c r="W41" s="70">
        <f t="shared" si="8"/>
        <v>0</v>
      </c>
    </row>
    <row r="42" spans="1:23" ht="34" customHeight="1" x14ac:dyDescent="0.35">
      <c r="A42" s="101"/>
      <c r="B42" s="416"/>
      <c r="C42" s="417"/>
      <c r="D42" s="417"/>
      <c r="E42" s="304"/>
      <c r="F42" s="305"/>
      <c r="G42" s="102"/>
      <c r="H42" s="102" t="str">
        <f t="shared" si="1"/>
        <v/>
      </c>
      <c r="I42" s="102"/>
      <c r="J42" s="124" t="str">
        <f t="shared" si="2"/>
        <v/>
      </c>
      <c r="L42" s="69" t="e">
        <f>VLOOKUP(E42,[1]リスト!$A$2:$B$3,2,FALSE)</f>
        <v>#N/A</v>
      </c>
      <c r="M42" s="65">
        <f t="shared" si="3"/>
        <v>5</v>
      </c>
      <c r="N42" s="65">
        <f t="shared" si="4"/>
        <v>5</v>
      </c>
      <c r="O42" s="65">
        <f t="shared" si="9"/>
        <v>0</v>
      </c>
      <c r="P42" s="65">
        <f t="shared" si="5"/>
        <v>0</v>
      </c>
      <c r="Q42" s="65">
        <f t="shared" si="6"/>
        <v>0</v>
      </c>
      <c r="R42" s="65" t="str">
        <f t="shared" si="0"/>
        <v/>
      </c>
      <c r="S42" s="65" t="str">
        <f>IF(E42=[1]リスト!$A$2,'【例】参考様式（補助額計算書）'!B42,"")</f>
        <v/>
      </c>
      <c r="T42" s="65" t="str">
        <f>IF(E42=[1]リスト!$A$3,'【例】参考様式（補助額計算書）'!B42,"")</f>
        <v/>
      </c>
      <c r="U42" s="65" t="str">
        <f t="shared" si="7"/>
        <v/>
      </c>
      <c r="V42" s="65">
        <f t="shared" si="10"/>
        <v>0</v>
      </c>
      <c r="W42" s="70">
        <f t="shared" si="8"/>
        <v>0</v>
      </c>
    </row>
    <row r="43" spans="1:23" ht="34" customHeight="1" x14ac:dyDescent="0.35">
      <c r="A43" s="101"/>
      <c r="B43" s="416"/>
      <c r="C43" s="417"/>
      <c r="D43" s="417"/>
      <c r="E43" s="304"/>
      <c r="F43" s="305"/>
      <c r="G43" s="102"/>
      <c r="H43" s="102" t="str">
        <f t="shared" si="1"/>
        <v/>
      </c>
      <c r="I43" s="102"/>
      <c r="J43" s="124" t="str">
        <f t="shared" si="2"/>
        <v/>
      </c>
      <c r="L43" s="69" t="e">
        <f>VLOOKUP(E43,[1]リスト!$A$2:$B$3,2,FALSE)</f>
        <v>#N/A</v>
      </c>
      <c r="M43" s="65">
        <f t="shared" si="3"/>
        <v>5</v>
      </c>
      <c r="N43" s="65">
        <f t="shared" si="4"/>
        <v>5</v>
      </c>
      <c r="O43" s="65">
        <f t="shared" si="9"/>
        <v>0</v>
      </c>
      <c r="P43" s="65">
        <f t="shared" si="5"/>
        <v>0</v>
      </c>
      <c r="Q43" s="65">
        <f t="shared" si="6"/>
        <v>0</v>
      </c>
      <c r="R43" s="65" t="str">
        <f t="shared" si="0"/>
        <v/>
      </c>
      <c r="S43" s="65" t="str">
        <f>IF(E43=[1]リスト!$A$2,'【例】参考様式（補助額計算書）'!B43,"")</f>
        <v/>
      </c>
      <c r="T43" s="65" t="str">
        <f>IF(E43=[1]リスト!$A$3,'【例】参考様式（補助額計算書）'!B43,"")</f>
        <v/>
      </c>
      <c r="U43" s="65" t="str">
        <f t="shared" si="7"/>
        <v/>
      </c>
      <c r="V43" s="65">
        <f t="shared" si="10"/>
        <v>0</v>
      </c>
      <c r="W43" s="70">
        <f t="shared" si="8"/>
        <v>0</v>
      </c>
    </row>
    <row r="44" spans="1:23" ht="34" customHeight="1" x14ac:dyDescent="0.35">
      <c r="A44" s="101"/>
      <c r="B44" s="416"/>
      <c r="C44" s="417"/>
      <c r="D44" s="417"/>
      <c r="E44" s="304"/>
      <c r="F44" s="305"/>
      <c r="G44" s="102"/>
      <c r="H44" s="102" t="str">
        <f t="shared" si="1"/>
        <v/>
      </c>
      <c r="I44" s="102"/>
      <c r="J44" s="124" t="str">
        <f t="shared" si="2"/>
        <v/>
      </c>
      <c r="L44" s="69" t="e">
        <f>VLOOKUP(E44,[1]リスト!$A$2:$B$3,2,FALSE)</f>
        <v>#N/A</v>
      </c>
      <c r="M44" s="65">
        <f t="shared" si="3"/>
        <v>5</v>
      </c>
      <c r="N44" s="65">
        <f t="shared" si="4"/>
        <v>5</v>
      </c>
      <c r="O44" s="65">
        <f t="shared" si="9"/>
        <v>0</v>
      </c>
      <c r="P44" s="65">
        <f t="shared" si="5"/>
        <v>0</v>
      </c>
      <c r="Q44" s="65">
        <f t="shared" si="6"/>
        <v>0</v>
      </c>
      <c r="R44" s="65" t="str">
        <f t="shared" si="0"/>
        <v/>
      </c>
      <c r="S44" s="65" t="str">
        <f>IF(E44=[1]リスト!$A$2,'【例】参考様式（補助額計算書）'!B44,"")</f>
        <v/>
      </c>
      <c r="T44" s="65" t="str">
        <f>IF(E44=[1]リスト!$A$3,'【例】参考様式（補助額計算書）'!B44,"")</f>
        <v/>
      </c>
      <c r="U44" s="65" t="str">
        <f t="shared" si="7"/>
        <v/>
      </c>
      <c r="V44" s="65">
        <f t="shared" si="10"/>
        <v>0</v>
      </c>
      <c r="W44" s="70">
        <f t="shared" si="8"/>
        <v>0</v>
      </c>
    </row>
    <row r="45" spans="1:23" ht="34" customHeight="1" x14ac:dyDescent="0.35">
      <c r="A45" s="101"/>
      <c r="B45" s="416"/>
      <c r="C45" s="417"/>
      <c r="D45" s="417"/>
      <c r="E45" s="304"/>
      <c r="F45" s="305"/>
      <c r="G45" s="102"/>
      <c r="H45" s="102" t="str">
        <f t="shared" si="1"/>
        <v/>
      </c>
      <c r="I45" s="102"/>
      <c r="J45" s="124" t="str">
        <f t="shared" si="2"/>
        <v/>
      </c>
      <c r="L45" s="69" t="e">
        <f>VLOOKUP(E45,[1]リスト!$A$2:$B$3,2,FALSE)</f>
        <v>#N/A</v>
      </c>
      <c r="M45" s="65">
        <f t="shared" si="3"/>
        <v>5</v>
      </c>
      <c r="N45" s="65">
        <f t="shared" si="4"/>
        <v>5</v>
      </c>
      <c r="O45" s="65">
        <f t="shared" si="9"/>
        <v>0</v>
      </c>
      <c r="P45" s="65">
        <f t="shared" si="5"/>
        <v>0</v>
      </c>
      <c r="Q45" s="65">
        <f t="shared" si="6"/>
        <v>0</v>
      </c>
      <c r="R45" s="65" t="str">
        <f t="shared" si="0"/>
        <v/>
      </c>
      <c r="S45" s="65" t="str">
        <f>IF(E45=[1]リスト!$A$2,'【例】参考様式（補助額計算書）'!B45,"")</f>
        <v/>
      </c>
      <c r="T45" s="65" t="str">
        <f>IF(E45=[1]リスト!$A$3,'【例】参考様式（補助額計算書）'!B45,"")</f>
        <v/>
      </c>
      <c r="U45" s="65" t="str">
        <f t="shared" si="7"/>
        <v/>
      </c>
      <c r="V45" s="65">
        <f t="shared" si="10"/>
        <v>0</v>
      </c>
      <c r="W45" s="70">
        <f t="shared" si="8"/>
        <v>0</v>
      </c>
    </row>
    <row r="46" spans="1:23" ht="34" customHeight="1" x14ac:dyDescent="0.35">
      <c r="A46" s="101"/>
      <c r="B46" s="416"/>
      <c r="C46" s="417"/>
      <c r="D46" s="417"/>
      <c r="E46" s="304"/>
      <c r="F46" s="305"/>
      <c r="G46" s="102"/>
      <c r="H46" s="102" t="str">
        <f t="shared" si="1"/>
        <v/>
      </c>
      <c r="I46" s="102"/>
      <c r="J46" s="124" t="str">
        <f t="shared" si="2"/>
        <v/>
      </c>
      <c r="L46" s="69" t="e">
        <f>VLOOKUP(E46,[1]リスト!$A$2:$B$3,2,FALSE)</f>
        <v>#N/A</v>
      </c>
      <c r="M46" s="65">
        <f t="shared" si="3"/>
        <v>5</v>
      </c>
      <c r="N46" s="65">
        <f t="shared" si="4"/>
        <v>5</v>
      </c>
      <c r="O46" s="65">
        <f t="shared" si="9"/>
        <v>0</v>
      </c>
      <c r="P46" s="65">
        <f t="shared" si="5"/>
        <v>0</v>
      </c>
      <c r="Q46" s="65">
        <f t="shared" si="6"/>
        <v>0</v>
      </c>
      <c r="R46" s="65" t="str">
        <f t="shared" si="0"/>
        <v/>
      </c>
      <c r="S46" s="65" t="str">
        <f>IF(E46=[1]リスト!$A$2,'【例】参考様式（補助額計算書）'!B46,"")</f>
        <v/>
      </c>
      <c r="T46" s="65" t="str">
        <f>IF(E46=[1]リスト!$A$3,'【例】参考様式（補助額計算書）'!B46,"")</f>
        <v/>
      </c>
      <c r="U46" s="65" t="str">
        <f t="shared" si="7"/>
        <v/>
      </c>
      <c r="V46" s="65">
        <f t="shared" si="10"/>
        <v>0</v>
      </c>
      <c r="W46" s="70">
        <f t="shared" si="8"/>
        <v>0</v>
      </c>
    </row>
    <row r="47" spans="1:23" ht="34" customHeight="1" x14ac:dyDescent="0.35">
      <c r="A47" s="101"/>
      <c r="B47" s="416"/>
      <c r="C47" s="417"/>
      <c r="D47" s="417"/>
      <c r="E47" s="304"/>
      <c r="F47" s="305"/>
      <c r="G47" s="102"/>
      <c r="H47" s="102" t="str">
        <f t="shared" si="1"/>
        <v/>
      </c>
      <c r="I47" s="102"/>
      <c r="J47" s="124" t="str">
        <f t="shared" si="2"/>
        <v/>
      </c>
      <c r="L47" s="69" t="e">
        <f>VLOOKUP(E47,[1]リスト!$A$2:$B$3,2,FALSE)</f>
        <v>#N/A</v>
      </c>
      <c r="M47" s="65">
        <f t="shared" si="3"/>
        <v>5</v>
      </c>
      <c r="N47" s="65">
        <f t="shared" si="4"/>
        <v>5</v>
      </c>
      <c r="O47" s="65">
        <f t="shared" si="9"/>
        <v>0</v>
      </c>
      <c r="P47" s="65">
        <f t="shared" si="5"/>
        <v>0</v>
      </c>
      <c r="Q47" s="65">
        <f t="shared" si="6"/>
        <v>0</v>
      </c>
      <c r="R47" s="65" t="str">
        <f t="shared" si="0"/>
        <v/>
      </c>
      <c r="S47" s="65" t="str">
        <f>IF(E47=[1]リスト!$A$2,'【例】参考様式（補助額計算書）'!B47,"")</f>
        <v/>
      </c>
      <c r="T47" s="65" t="str">
        <f>IF(E47=[1]リスト!$A$3,'【例】参考様式（補助額計算書）'!B47,"")</f>
        <v/>
      </c>
      <c r="U47" s="65" t="str">
        <f t="shared" si="7"/>
        <v/>
      </c>
      <c r="V47" s="65">
        <f t="shared" si="10"/>
        <v>0</v>
      </c>
      <c r="W47" s="70">
        <f t="shared" si="8"/>
        <v>0</v>
      </c>
    </row>
    <row r="48" spans="1:23" ht="34" customHeight="1" x14ac:dyDescent="0.35">
      <c r="A48" s="101"/>
      <c r="B48" s="416"/>
      <c r="C48" s="417"/>
      <c r="D48" s="417"/>
      <c r="E48" s="304"/>
      <c r="F48" s="305"/>
      <c r="G48" s="102"/>
      <c r="H48" s="102" t="str">
        <f t="shared" si="1"/>
        <v/>
      </c>
      <c r="I48" s="102"/>
      <c r="J48" s="124" t="str">
        <f t="shared" si="2"/>
        <v/>
      </c>
      <c r="L48" s="69" t="e">
        <f>VLOOKUP(E48,[1]リスト!$A$2:$B$3,2,FALSE)</f>
        <v>#N/A</v>
      </c>
      <c r="M48" s="65">
        <f t="shared" si="3"/>
        <v>5</v>
      </c>
      <c r="N48" s="65">
        <f t="shared" si="4"/>
        <v>5</v>
      </c>
      <c r="O48" s="65">
        <f t="shared" si="9"/>
        <v>0</v>
      </c>
      <c r="P48" s="65">
        <f t="shared" si="5"/>
        <v>0</v>
      </c>
      <c r="Q48" s="65">
        <f t="shared" si="6"/>
        <v>0</v>
      </c>
      <c r="R48" s="65" t="str">
        <f t="shared" si="0"/>
        <v/>
      </c>
      <c r="S48" s="65" t="str">
        <f>IF(E48=[1]リスト!$A$2,'【例】参考様式（補助額計算書）'!B48,"")</f>
        <v/>
      </c>
      <c r="T48" s="65" t="str">
        <f>IF(E48=[1]リスト!$A$3,'【例】参考様式（補助額計算書）'!B48,"")</f>
        <v/>
      </c>
      <c r="U48" s="65" t="str">
        <f t="shared" si="7"/>
        <v/>
      </c>
      <c r="V48" s="65">
        <f t="shared" si="10"/>
        <v>0</v>
      </c>
      <c r="W48" s="70">
        <f t="shared" si="8"/>
        <v>0</v>
      </c>
    </row>
    <row r="49" spans="1:23" ht="34" customHeight="1" x14ac:dyDescent="0.35">
      <c r="A49" s="101"/>
      <c r="B49" s="416"/>
      <c r="C49" s="417"/>
      <c r="D49" s="417"/>
      <c r="E49" s="304"/>
      <c r="F49" s="305"/>
      <c r="G49" s="102"/>
      <c r="H49" s="102" t="str">
        <f t="shared" si="1"/>
        <v/>
      </c>
      <c r="I49" s="102"/>
      <c r="J49" s="124" t="str">
        <f t="shared" si="2"/>
        <v/>
      </c>
      <c r="L49" s="69" t="e">
        <f>VLOOKUP(E49,[1]リスト!$A$2:$B$3,2,FALSE)</f>
        <v>#N/A</v>
      </c>
      <c r="M49" s="65">
        <f t="shared" si="3"/>
        <v>5</v>
      </c>
      <c r="N49" s="65">
        <f t="shared" si="4"/>
        <v>5</v>
      </c>
      <c r="O49" s="65">
        <f t="shared" si="9"/>
        <v>0</v>
      </c>
      <c r="P49" s="65">
        <f t="shared" si="5"/>
        <v>0</v>
      </c>
      <c r="Q49" s="65">
        <f t="shared" si="6"/>
        <v>0</v>
      </c>
      <c r="R49" s="65" t="str">
        <f t="shared" si="0"/>
        <v/>
      </c>
      <c r="S49" s="65" t="str">
        <f>IF(E49=[1]リスト!$A$2,'【例】参考様式（補助額計算書）'!B49,"")</f>
        <v/>
      </c>
      <c r="T49" s="65" t="str">
        <f>IF(E49=[1]リスト!$A$3,'【例】参考様式（補助額計算書）'!B49,"")</f>
        <v/>
      </c>
      <c r="U49" s="65" t="str">
        <f t="shared" si="7"/>
        <v/>
      </c>
      <c r="V49" s="65">
        <f t="shared" si="10"/>
        <v>0</v>
      </c>
      <c r="W49" s="70">
        <f t="shared" si="8"/>
        <v>0</v>
      </c>
    </row>
    <row r="50" spans="1:23" ht="34" customHeight="1" x14ac:dyDescent="0.35">
      <c r="A50" s="101"/>
      <c r="B50" s="416"/>
      <c r="C50" s="417"/>
      <c r="D50" s="417"/>
      <c r="E50" s="304"/>
      <c r="F50" s="305"/>
      <c r="G50" s="102"/>
      <c r="H50" s="102" t="str">
        <f t="shared" si="1"/>
        <v/>
      </c>
      <c r="I50" s="102"/>
      <c r="J50" s="124" t="str">
        <f t="shared" si="2"/>
        <v/>
      </c>
      <c r="L50" s="69" t="e">
        <f>VLOOKUP(E50,[1]リスト!$A$2:$B$3,2,FALSE)</f>
        <v>#N/A</v>
      </c>
      <c r="M50" s="65">
        <f t="shared" si="3"/>
        <v>5</v>
      </c>
      <c r="N50" s="65">
        <f t="shared" si="4"/>
        <v>5</v>
      </c>
      <c r="O50" s="65">
        <f t="shared" si="9"/>
        <v>0</v>
      </c>
      <c r="P50" s="65">
        <f t="shared" si="5"/>
        <v>0</v>
      </c>
      <c r="Q50" s="65">
        <f t="shared" si="6"/>
        <v>0</v>
      </c>
      <c r="R50" s="65" t="str">
        <f t="shared" si="0"/>
        <v/>
      </c>
      <c r="S50" s="65" t="str">
        <f>IF(E50=[1]リスト!$A$2,'【例】参考様式（補助額計算書）'!B50,"")</f>
        <v/>
      </c>
      <c r="T50" s="65" t="str">
        <f>IF(E50=[1]リスト!$A$3,'【例】参考様式（補助額計算書）'!B50,"")</f>
        <v/>
      </c>
      <c r="U50" s="65" t="str">
        <f t="shared" si="7"/>
        <v/>
      </c>
      <c r="V50" s="65">
        <f t="shared" si="10"/>
        <v>0</v>
      </c>
      <c r="W50" s="70">
        <f t="shared" si="8"/>
        <v>0</v>
      </c>
    </row>
    <row r="51" spans="1:23" ht="34" customHeight="1" x14ac:dyDescent="0.35">
      <c r="A51" s="101"/>
      <c r="B51" s="416"/>
      <c r="C51" s="417"/>
      <c r="D51" s="417"/>
      <c r="E51" s="304"/>
      <c r="F51" s="305"/>
      <c r="G51" s="102"/>
      <c r="H51" s="102" t="str">
        <f t="shared" si="1"/>
        <v/>
      </c>
      <c r="I51" s="102"/>
      <c r="J51" s="124" t="str">
        <f t="shared" si="2"/>
        <v/>
      </c>
      <c r="L51" s="69" t="e">
        <f>VLOOKUP(E51,[1]リスト!$A$2:$B$3,2,FALSE)</f>
        <v>#N/A</v>
      </c>
      <c r="M51" s="65">
        <f t="shared" si="3"/>
        <v>5</v>
      </c>
      <c r="N51" s="65">
        <f t="shared" si="4"/>
        <v>5</v>
      </c>
      <c r="O51" s="65">
        <f t="shared" si="9"/>
        <v>0</v>
      </c>
      <c r="P51" s="65">
        <f t="shared" si="5"/>
        <v>0</v>
      </c>
      <c r="Q51" s="65">
        <f t="shared" si="6"/>
        <v>0</v>
      </c>
      <c r="R51" s="65" t="str">
        <f t="shared" si="0"/>
        <v/>
      </c>
      <c r="S51" s="65" t="str">
        <f>IF(E51=[1]リスト!$A$2,'【例】参考様式（補助額計算書）'!B51,"")</f>
        <v/>
      </c>
      <c r="T51" s="65" t="str">
        <f>IF(E51=[1]リスト!$A$3,'【例】参考様式（補助額計算書）'!B51,"")</f>
        <v/>
      </c>
      <c r="U51" s="65" t="str">
        <f t="shared" si="7"/>
        <v/>
      </c>
      <c r="V51" s="65">
        <f t="shared" si="10"/>
        <v>0</v>
      </c>
      <c r="W51" s="70">
        <f t="shared" si="8"/>
        <v>0</v>
      </c>
    </row>
    <row r="52" spans="1:23" ht="34" customHeight="1" x14ac:dyDescent="0.35">
      <c r="A52" s="101"/>
      <c r="B52" s="416"/>
      <c r="C52" s="417"/>
      <c r="D52" s="417"/>
      <c r="E52" s="304"/>
      <c r="F52" s="305"/>
      <c r="G52" s="102"/>
      <c r="H52" s="102" t="str">
        <f t="shared" si="1"/>
        <v/>
      </c>
      <c r="I52" s="102"/>
      <c r="J52" s="124" t="str">
        <f t="shared" si="2"/>
        <v/>
      </c>
      <c r="L52" s="69" t="e">
        <f>VLOOKUP(E52,[1]リスト!$A$2:$B$3,2,FALSE)</f>
        <v>#N/A</v>
      </c>
      <c r="M52" s="65">
        <f t="shared" si="3"/>
        <v>5</v>
      </c>
      <c r="N52" s="65">
        <f t="shared" si="4"/>
        <v>5</v>
      </c>
      <c r="O52" s="65">
        <f t="shared" si="9"/>
        <v>0</v>
      </c>
      <c r="P52" s="65">
        <f t="shared" si="5"/>
        <v>0</v>
      </c>
      <c r="Q52" s="65">
        <f t="shared" si="6"/>
        <v>0</v>
      </c>
      <c r="R52" s="65" t="str">
        <f t="shared" si="0"/>
        <v/>
      </c>
      <c r="S52" s="65" t="str">
        <f>IF(E52=[1]リスト!$A$2,'【例】参考様式（補助額計算書）'!B52,"")</f>
        <v/>
      </c>
      <c r="T52" s="65" t="str">
        <f>IF(E52=[1]リスト!$A$3,'【例】参考様式（補助額計算書）'!B52,"")</f>
        <v/>
      </c>
      <c r="U52" s="65" t="str">
        <f t="shared" si="7"/>
        <v/>
      </c>
      <c r="V52" s="65">
        <f t="shared" si="10"/>
        <v>0</v>
      </c>
      <c r="W52" s="70">
        <f t="shared" si="8"/>
        <v>0</v>
      </c>
    </row>
    <row r="53" spans="1:23" ht="34" customHeight="1" x14ac:dyDescent="0.35">
      <c r="A53" s="101"/>
      <c r="B53" s="416"/>
      <c r="C53" s="417"/>
      <c r="D53" s="417"/>
      <c r="E53" s="304"/>
      <c r="F53" s="305"/>
      <c r="G53" s="102"/>
      <c r="H53" s="102" t="str">
        <f t="shared" si="1"/>
        <v/>
      </c>
      <c r="I53" s="102"/>
      <c r="J53" s="124" t="str">
        <f t="shared" si="2"/>
        <v/>
      </c>
      <c r="L53" s="69" t="e">
        <f>VLOOKUP(E53,[1]リスト!$A$2:$B$3,2,FALSE)</f>
        <v>#N/A</v>
      </c>
      <c r="M53" s="65">
        <f t="shared" si="3"/>
        <v>5</v>
      </c>
      <c r="N53" s="65">
        <f t="shared" si="4"/>
        <v>5</v>
      </c>
      <c r="O53" s="65">
        <f t="shared" si="9"/>
        <v>0</v>
      </c>
      <c r="P53" s="65">
        <f t="shared" si="5"/>
        <v>0</v>
      </c>
      <c r="Q53" s="65">
        <f t="shared" si="6"/>
        <v>0</v>
      </c>
      <c r="R53" s="65" t="str">
        <f t="shared" si="0"/>
        <v/>
      </c>
      <c r="S53" s="65" t="str">
        <f>IF(E53=[1]リスト!$A$2,'【例】参考様式（補助額計算書）'!B53,"")</f>
        <v/>
      </c>
      <c r="T53" s="65" t="str">
        <f>IF(E53=[1]リスト!$A$3,'【例】参考様式（補助額計算書）'!B53,"")</f>
        <v/>
      </c>
      <c r="U53" s="65" t="str">
        <f t="shared" si="7"/>
        <v/>
      </c>
      <c r="V53" s="65">
        <f t="shared" si="10"/>
        <v>0</v>
      </c>
      <c r="W53" s="70">
        <f t="shared" si="8"/>
        <v>0</v>
      </c>
    </row>
    <row r="54" spans="1:23" ht="34" customHeight="1" x14ac:dyDescent="0.35">
      <c r="A54" s="101"/>
      <c r="B54" s="416"/>
      <c r="C54" s="417"/>
      <c r="D54" s="417"/>
      <c r="E54" s="304"/>
      <c r="F54" s="305"/>
      <c r="G54" s="102"/>
      <c r="H54" s="102" t="str">
        <f t="shared" si="1"/>
        <v/>
      </c>
      <c r="I54" s="102"/>
      <c r="J54" s="124" t="str">
        <f t="shared" si="2"/>
        <v/>
      </c>
      <c r="L54" s="69" t="e">
        <f>VLOOKUP(E54,[1]リスト!$A$2:$B$3,2,FALSE)</f>
        <v>#N/A</v>
      </c>
      <c r="M54" s="65">
        <f t="shared" si="3"/>
        <v>5</v>
      </c>
      <c r="N54" s="65">
        <f t="shared" si="4"/>
        <v>5</v>
      </c>
      <c r="O54" s="65">
        <f t="shared" si="9"/>
        <v>0</v>
      </c>
      <c r="P54" s="65">
        <f t="shared" si="5"/>
        <v>0</v>
      </c>
      <c r="Q54" s="65">
        <f t="shared" si="6"/>
        <v>0</v>
      </c>
      <c r="R54" s="65" t="str">
        <f t="shared" si="0"/>
        <v/>
      </c>
      <c r="S54" s="65" t="str">
        <f>IF(E54=[1]リスト!$A$2,'【例】参考様式（補助額計算書）'!B54,"")</f>
        <v/>
      </c>
      <c r="T54" s="65" t="str">
        <f>IF(E54=[1]リスト!$A$3,'【例】参考様式（補助額計算書）'!B54,"")</f>
        <v/>
      </c>
      <c r="U54" s="65" t="str">
        <f t="shared" si="7"/>
        <v/>
      </c>
      <c r="V54" s="65">
        <f t="shared" si="10"/>
        <v>0</v>
      </c>
      <c r="W54" s="70">
        <f t="shared" si="8"/>
        <v>0</v>
      </c>
    </row>
    <row r="55" spans="1:23" ht="34" customHeight="1" x14ac:dyDescent="0.35">
      <c r="A55" s="101"/>
      <c r="B55" s="416"/>
      <c r="C55" s="417"/>
      <c r="D55" s="417"/>
      <c r="E55" s="304"/>
      <c r="F55" s="305"/>
      <c r="G55" s="102"/>
      <c r="H55" s="102" t="str">
        <f>IF(A55="","",SUM(L55:O55))</f>
        <v/>
      </c>
      <c r="I55" s="102"/>
      <c r="J55" s="124" t="str">
        <f>IF(A55="","",ROUNDDOWN((C55+D55-I55)*H55/100,0))</f>
        <v/>
      </c>
      <c r="L55" s="69" t="e">
        <f>VLOOKUP(E55,[1]リスト!$A$2:$B$3,2,FALSE)</f>
        <v>#N/A</v>
      </c>
      <c r="M55" s="65">
        <f>IF($D$14="有",5,0)</f>
        <v>5</v>
      </c>
      <c r="N55" s="65">
        <f t="shared" si="4"/>
        <v>5</v>
      </c>
      <c r="O55" s="65">
        <f>IF(G55="○",15,0)</f>
        <v>0</v>
      </c>
      <c r="P55" s="65">
        <f>IF($D$14="有",C55+D55-I55,"")</f>
        <v>0</v>
      </c>
      <c r="Q55" s="65">
        <f t="shared" si="6"/>
        <v>0</v>
      </c>
      <c r="R55" s="65" t="str">
        <f t="shared" si="0"/>
        <v/>
      </c>
      <c r="S55" s="65" t="str">
        <f>IF(E55=[1]リスト!$A$2,'【例】参考様式（補助額計算書）'!B55,"")</f>
        <v/>
      </c>
      <c r="T55" s="65" t="str">
        <f>IF(E55=[1]リスト!$A$3,'【例】参考様式（補助額計算書）'!B55,"")</f>
        <v/>
      </c>
      <c r="U55" s="65" t="str">
        <f>IF(G55="○",B55,"")</f>
        <v/>
      </c>
      <c r="V55" s="65">
        <f t="shared" si="10"/>
        <v>0</v>
      </c>
      <c r="W55" s="70">
        <f>IF($D$14="有",B55,"")</f>
        <v>0</v>
      </c>
    </row>
    <row r="56" spans="1:23" ht="34" customHeight="1" x14ac:dyDescent="0.35">
      <c r="A56" s="101"/>
      <c r="B56" s="416"/>
      <c r="C56" s="417"/>
      <c r="D56" s="417"/>
      <c r="E56" s="304"/>
      <c r="F56" s="305"/>
      <c r="G56" s="102"/>
      <c r="H56" s="102" t="str">
        <f>IF(A56="","",SUM(L56:O56))</f>
        <v/>
      </c>
      <c r="I56" s="102"/>
      <c r="J56" s="124" t="str">
        <f>IF(A56="","",ROUNDDOWN((C56+D56-I56)*H56/100,0))</f>
        <v/>
      </c>
      <c r="L56" s="69" t="e">
        <f>VLOOKUP(E56,[1]リスト!$A$2:$B$3,2,FALSE)</f>
        <v>#N/A</v>
      </c>
      <c r="M56" s="65">
        <f t="shared" ref="M56:M119" si="11">IF($D$14="有",5,0)</f>
        <v>5</v>
      </c>
      <c r="N56" s="65">
        <f t="shared" si="4"/>
        <v>5</v>
      </c>
      <c r="O56" s="65">
        <f t="shared" ref="O56:O119" si="12">IF(G56="○",15,0)</f>
        <v>0</v>
      </c>
      <c r="P56" s="65">
        <f>IF($D$14="有",C56+D56-I56,"")</f>
        <v>0</v>
      </c>
      <c r="Q56" s="65">
        <f t="shared" si="6"/>
        <v>0</v>
      </c>
      <c r="R56" s="65" t="str">
        <f t="shared" si="0"/>
        <v/>
      </c>
      <c r="S56" s="65" t="str">
        <f>IF(E56=[1]リスト!$A$2,'【例】参考様式（補助額計算書）'!B56,"")</f>
        <v/>
      </c>
      <c r="T56" s="65" t="str">
        <f>IF(E56=[1]リスト!$A$3,'【例】参考様式（補助額計算書）'!B56,"")</f>
        <v/>
      </c>
      <c r="U56" s="65" t="str">
        <f>IF(G56="○",B56,"")</f>
        <v/>
      </c>
      <c r="V56" s="65">
        <f t="shared" si="10"/>
        <v>0</v>
      </c>
      <c r="W56" s="70">
        <f>IF($D$14="有",B56,"")</f>
        <v>0</v>
      </c>
    </row>
    <row r="57" spans="1:23" ht="34" customHeight="1" x14ac:dyDescent="0.35">
      <c r="A57" s="101"/>
      <c r="B57" s="416"/>
      <c r="C57" s="417"/>
      <c r="D57" s="417"/>
      <c r="E57" s="304"/>
      <c r="F57" s="305"/>
      <c r="G57" s="102"/>
      <c r="H57" s="102" t="str">
        <f>IF(A57="","",SUM(L57:O57))</f>
        <v/>
      </c>
      <c r="I57" s="102"/>
      <c r="J57" s="124" t="str">
        <f t="shared" ref="J57:J120" si="13">IF(A57="","",ROUNDDOWN((C57+D57-I57)*H57/100,0))</f>
        <v/>
      </c>
      <c r="L57" s="69" t="e">
        <f>VLOOKUP(E57,[1]リスト!$A$2:$B$3,2,FALSE)</f>
        <v>#N/A</v>
      </c>
      <c r="M57" s="65">
        <f t="shared" si="11"/>
        <v>5</v>
      </c>
      <c r="N57" s="65">
        <f t="shared" si="4"/>
        <v>5</v>
      </c>
      <c r="O57" s="65">
        <f t="shared" si="12"/>
        <v>0</v>
      </c>
      <c r="P57" s="65">
        <f t="shared" ref="P57:P96" si="14">IF($D$14="有",C57+D57-I57,"")</f>
        <v>0</v>
      </c>
      <c r="Q57" s="65">
        <f t="shared" si="6"/>
        <v>0</v>
      </c>
      <c r="R57" s="65" t="str">
        <f t="shared" si="0"/>
        <v/>
      </c>
      <c r="S57" s="65" t="str">
        <f>IF(E57=[1]リスト!$A$2,'【例】参考様式（補助額計算書）'!B57,"")</f>
        <v/>
      </c>
      <c r="T57" s="65" t="str">
        <f>IF(E57=[1]リスト!$A$3,'【例】参考様式（補助額計算書）'!B57,"")</f>
        <v/>
      </c>
      <c r="U57" s="65" t="str">
        <f>IF(G57="○",B57,"")</f>
        <v/>
      </c>
      <c r="V57" s="65">
        <f t="shared" si="10"/>
        <v>0</v>
      </c>
      <c r="W57" s="70">
        <f t="shared" ref="W57:W120" si="15">IF($D$14="有",B57,"")</f>
        <v>0</v>
      </c>
    </row>
    <row r="58" spans="1:23" ht="34" customHeight="1" x14ac:dyDescent="0.35">
      <c r="A58" s="101"/>
      <c r="B58" s="416"/>
      <c r="C58" s="417"/>
      <c r="D58" s="417"/>
      <c r="E58" s="304"/>
      <c r="F58" s="305"/>
      <c r="G58" s="102"/>
      <c r="H58" s="102" t="str">
        <f t="shared" ref="H58:H119" si="16">IF(A58="","",SUM(L58:O58))</f>
        <v/>
      </c>
      <c r="I58" s="102"/>
      <c r="J58" s="124" t="str">
        <f t="shared" si="13"/>
        <v/>
      </c>
      <c r="L58" s="69" t="e">
        <f>VLOOKUP(E58,[1]リスト!$A$2:$B$3,2,FALSE)</f>
        <v>#N/A</v>
      </c>
      <c r="M58" s="65">
        <f t="shared" si="11"/>
        <v>5</v>
      </c>
      <c r="N58" s="65">
        <f t="shared" si="4"/>
        <v>5</v>
      </c>
      <c r="O58" s="65">
        <f t="shared" si="12"/>
        <v>0</v>
      </c>
      <c r="P58" s="65">
        <f t="shared" si="14"/>
        <v>0</v>
      </c>
      <c r="Q58" s="65">
        <f t="shared" si="6"/>
        <v>0</v>
      </c>
      <c r="R58" s="65" t="str">
        <f t="shared" si="0"/>
        <v/>
      </c>
      <c r="S58" s="65" t="str">
        <f>IF(E58=[1]リスト!$A$2,'【例】参考様式（補助額計算書）'!B58,"")</f>
        <v/>
      </c>
      <c r="T58" s="65" t="str">
        <f>IF(E58=[1]リスト!$A$3,'【例】参考様式（補助額計算書）'!B58,"")</f>
        <v/>
      </c>
      <c r="U58" s="65" t="str">
        <f t="shared" ref="U58:U121" si="17">IF(G58="○",B58,"")</f>
        <v/>
      </c>
      <c r="V58" s="65">
        <f t="shared" si="10"/>
        <v>0</v>
      </c>
      <c r="W58" s="70">
        <f t="shared" si="15"/>
        <v>0</v>
      </c>
    </row>
    <row r="59" spans="1:23" ht="34" customHeight="1" x14ac:dyDescent="0.35">
      <c r="A59" s="101"/>
      <c r="B59" s="416"/>
      <c r="C59" s="417"/>
      <c r="D59" s="417"/>
      <c r="E59" s="304"/>
      <c r="F59" s="305"/>
      <c r="G59" s="102"/>
      <c r="H59" s="102" t="str">
        <f t="shared" si="16"/>
        <v/>
      </c>
      <c r="I59" s="102"/>
      <c r="J59" s="124" t="str">
        <f t="shared" si="13"/>
        <v/>
      </c>
      <c r="L59" s="69" t="e">
        <f>VLOOKUP(E59,[1]リスト!$A$2:$B$3,2,FALSE)</f>
        <v>#N/A</v>
      </c>
      <c r="M59" s="65">
        <f t="shared" si="11"/>
        <v>5</v>
      </c>
      <c r="N59" s="65">
        <f t="shared" si="4"/>
        <v>5</v>
      </c>
      <c r="O59" s="65">
        <f t="shared" si="12"/>
        <v>0</v>
      </c>
      <c r="P59" s="65">
        <f t="shared" si="14"/>
        <v>0</v>
      </c>
      <c r="Q59" s="65">
        <f t="shared" si="6"/>
        <v>0</v>
      </c>
      <c r="R59" s="65" t="str">
        <f t="shared" si="0"/>
        <v/>
      </c>
      <c r="S59" s="65" t="str">
        <f>IF(E59=[1]リスト!$A$2,'【例】参考様式（補助額計算書）'!B59,"")</f>
        <v/>
      </c>
      <c r="T59" s="65" t="str">
        <f>IF(E59=[1]リスト!$A$3,'【例】参考様式（補助額計算書）'!B59,"")</f>
        <v/>
      </c>
      <c r="U59" s="65" t="str">
        <f t="shared" si="17"/>
        <v/>
      </c>
      <c r="V59" s="65">
        <f t="shared" si="10"/>
        <v>0</v>
      </c>
      <c r="W59" s="70">
        <f t="shared" si="15"/>
        <v>0</v>
      </c>
    </row>
    <row r="60" spans="1:23" ht="34" customHeight="1" x14ac:dyDescent="0.35">
      <c r="A60" s="101"/>
      <c r="B60" s="416"/>
      <c r="C60" s="417"/>
      <c r="D60" s="417"/>
      <c r="E60" s="304"/>
      <c r="F60" s="305"/>
      <c r="G60" s="102"/>
      <c r="H60" s="102" t="str">
        <f t="shared" si="16"/>
        <v/>
      </c>
      <c r="I60" s="102"/>
      <c r="J60" s="124" t="str">
        <f t="shared" si="13"/>
        <v/>
      </c>
      <c r="L60" s="69" t="e">
        <f>VLOOKUP(E60,[1]リスト!$A$2:$B$3,2,FALSE)</f>
        <v>#N/A</v>
      </c>
      <c r="M60" s="65">
        <f t="shared" si="11"/>
        <v>5</v>
      </c>
      <c r="N60" s="65">
        <f t="shared" si="4"/>
        <v>5</v>
      </c>
      <c r="O60" s="65">
        <f t="shared" si="12"/>
        <v>0</v>
      </c>
      <c r="P60" s="65">
        <f t="shared" si="14"/>
        <v>0</v>
      </c>
      <c r="Q60" s="65">
        <f t="shared" si="6"/>
        <v>0</v>
      </c>
      <c r="R60" s="65" t="str">
        <f t="shared" si="0"/>
        <v/>
      </c>
      <c r="S60" s="65" t="str">
        <f>IF(E60=[1]リスト!$A$2,'【例】参考様式（補助額計算書）'!B60,"")</f>
        <v/>
      </c>
      <c r="T60" s="65" t="str">
        <f>IF(E60=[1]リスト!$A$3,'【例】参考様式（補助額計算書）'!B60,"")</f>
        <v/>
      </c>
      <c r="U60" s="65" t="str">
        <f t="shared" si="17"/>
        <v/>
      </c>
      <c r="V60" s="65">
        <f t="shared" si="10"/>
        <v>0</v>
      </c>
      <c r="W60" s="70">
        <f t="shared" si="15"/>
        <v>0</v>
      </c>
    </row>
    <row r="61" spans="1:23" ht="34" customHeight="1" x14ac:dyDescent="0.35">
      <c r="A61" s="101"/>
      <c r="B61" s="416"/>
      <c r="C61" s="417"/>
      <c r="D61" s="417"/>
      <c r="E61" s="304"/>
      <c r="F61" s="305"/>
      <c r="G61" s="102"/>
      <c r="H61" s="102" t="str">
        <f t="shared" si="16"/>
        <v/>
      </c>
      <c r="I61" s="102"/>
      <c r="J61" s="124" t="str">
        <f t="shared" si="13"/>
        <v/>
      </c>
      <c r="L61" s="69" t="e">
        <f>VLOOKUP(E61,[1]リスト!$A$2:$B$3,2,FALSE)</f>
        <v>#N/A</v>
      </c>
      <c r="M61" s="65">
        <f t="shared" si="11"/>
        <v>5</v>
      </c>
      <c r="N61" s="65">
        <f t="shared" si="4"/>
        <v>5</v>
      </c>
      <c r="O61" s="65">
        <f t="shared" si="12"/>
        <v>0</v>
      </c>
      <c r="P61" s="65">
        <f t="shared" si="14"/>
        <v>0</v>
      </c>
      <c r="Q61" s="65">
        <f t="shared" si="6"/>
        <v>0</v>
      </c>
      <c r="R61" s="65" t="str">
        <f t="shared" si="0"/>
        <v/>
      </c>
      <c r="S61" s="65" t="str">
        <f>IF(E61=[1]リスト!$A$2,'【例】参考様式（補助額計算書）'!B61,"")</f>
        <v/>
      </c>
      <c r="T61" s="65" t="str">
        <f>IF(E61=[1]リスト!$A$3,'【例】参考様式（補助額計算書）'!B61,"")</f>
        <v/>
      </c>
      <c r="U61" s="65" t="str">
        <f t="shared" si="17"/>
        <v/>
      </c>
      <c r="V61" s="65">
        <f t="shared" si="10"/>
        <v>0</v>
      </c>
      <c r="W61" s="70">
        <f t="shared" si="15"/>
        <v>0</v>
      </c>
    </row>
    <row r="62" spans="1:23" ht="34" customHeight="1" x14ac:dyDescent="0.35">
      <c r="A62" s="101"/>
      <c r="B62" s="416"/>
      <c r="C62" s="417"/>
      <c r="D62" s="417"/>
      <c r="E62" s="304"/>
      <c r="F62" s="305"/>
      <c r="G62" s="102"/>
      <c r="H62" s="102" t="str">
        <f t="shared" si="16"/>
        <v/>
      </c>
      <c r="I62" s="102"/>
      <c r="J62" s="124" t="str">
        <f t="shared" si="13"/>
        <v/>
      </c>
      <c r="L62" s="69" t="e">
        <f>VLOOKUP(E62,[1]リスト!$A$2:$B$3,2,FALSE)</f>
        <v>#N/A</v>
      </c>
      <c r="M62" s="65">
        <f t="shared" si="11"/>
        <v>5</v>
      </c>
      <c r="N62" s="65">
        <f t="shared" si="4"/>
        <v>5</v>
      </c>
      <c r="O62" s="65">
        <f t="shared" si="12"/>
        <v>0</v>
      </c>
      <c r="P62" s="65">
        <f t="shared" si="14"/>
        <v>0</v>
      </c>
      <c r="Q62" s="65">
        <f t="shared" si="6"/>
        <v>0</v>
      </c>
      <c r="R62" s="65" t="str">
        <f t="shared" si="0"/>
        <v/>
      </c>
      <c r="S62" s="65" t="str">
        <f>IF(E62=[1]リスト!$A$2,'【例】参考様式（補助額計算書）'!B62,"")</f>
        <v/>
      </c>
      <c r="T62" s="65" t="str">
        <f>IF(E62=[1]リスト!$A$3,'【例】参考様式（補助額計算書）'!B62,"")</f>
        <v/>
      </c>
      <c r="U62" s="65" t="str">
        <f t="shared" si="17"/>
        <v/>
      </c>
      <c r="V62" s="65">
        <f t="shared" si="10"/>
        <v>0</v>
      </c>
      <c r="W62" s="70">
        <f t="shared" si="15"/>
        <v>0</v>
      </c>
    </row>
    <row r="63" spans="1:23" ht="34" customHeight="1" x14ac:dyDescent="0.35">
      <c r="A63" s="101"/>
      <c r="B63" s="416"/>
      <c r="C63" s="417"/>
      <c r="D63" s="417"/>
      <c r="E63" s="304"/>
      <c r="F63" s="305"/>
      <c r="G63" s="102"/>
      <c r="H63" s="102" t="str">
        <f t="shared" si="16"/>
        <v/>
      </c>
      <c r="I63" s="102"/>
      <c r="J63" s="124" t="str">
        <f t="shared" si="13"/>
        <v/>
      </c>
      <c r="L63" s="69" t="e">
        <f>VLOOKUP(E63,[1]リスト!$A$2:$B$3,2,FALSE)</f>
        <v>#N/A</v>
      </c>
      <c r="M63" s="65">
        <f t="shared" si="11"/>
        <v>5</v>
      </c>
      <c r="N63" s="65">
        <f t="shared" si="4"/>
        <v>5</v>
      </c>
      <c r="O63" s="65">
        <f t="shared" si="12"/>
        <v>0</v>
      </c>
      <c r="P63" s="65">
        <f t="shared" si="14"/>
        <v>0</v>
      </c>
      <c r="Q63" s="65">
        <f t="shared" si="6"/>
        <v>0</v>
      </c>
      <c r="R63" s="65" t="str">
        <f t="shared" si="0"/>
        <v/>
      </c>
      <c r="S63" s="65" t="str">
        <f>IF(E63=[1]リスト!$A$2,'【例】参考様式（補助額計算書）'!B63,"")</f>
        <v/>
      </c>
      <c r="T63" s="65" t="str">
        <f>IF(E63=[1]リスト!$A$3,'【例】参考様式（補助額計算書）'!B63,"")</f>
        <v/>
      </c>
      <c r="U63" s="65" t="str">
        <f t="shared" si="17"/>
        <v/>
      </c>
      <c r="V63" s="65">
        <f t="shared" si="10"/>
        <v>0</v>
      </c>
      <c r="W63" s="70">
        <f t="shared" si="15"/>
        <v>0</v>
      </c>
    </row>
    <row r="64" spans="1:23" ht="34" customHeight="1" x14ac:dyDescent="0.35">
      <c r="A64" s="101"/>
      <c r="B64" s="416"/>
      <c r="C64" s="417"/>
      <c r="D64" s="417"/>
      <c r="E64" s="304"/>
      <c r="F64" s="305"/>
      <c r="G64" s="102"/>
      <c r="H64" s="102" t="str">
        <f t="shared" si="16"/>
        <v/>
      </c>
      <c r="I64" s="102"/>
      <c r="J64" s="124" t="str">
        <f t="shared" si="13"/>
        <v/>
      </c>
      <c r="L64" s="69" t="e">
        <f>VLOOKUP(E64,[1]リスト!$A$2:$B$3,2,FALSE)</f>
        <v>#N/A</v>
      </c>
      <c r="M64" s="65">
        <f t="shared" si="11"/>
        <v>5</v>
      </c>
      <c r="N64" s="65">
        <f t="shared" si="4"/>
        <v>5</v>
      </c>
      <c r="O64" s="65">
        <f t="shared" si="12"/>
        <v>0</v>
      </c>
      <c r="P64" s="65">
        <f t="shared" si="14"/>
        <v>0</v>
      </c>
      <c r="Q64" s="65">
        <f t="shared" si="6"/>
        <v>0</v>
      </c>
      <c r="R64" s="65" t="str">
        <f t="shared" si="0"/>
        <v/>
      </c>
      <c r="S64" s="65" t="str">
        <f>IF(E64=[1]リスト!$A$2,'【例】参考様式（補助額計算書）'!B64,"")</f>
        <v/>
      </c>
      <c r="T64" s="65" t="str">
        <f>IF(E64=[1]リスト!$A$3,'【例】参考様式（補助額計算書）'!B64,"")</f>
        <v/>
      </c>
      <c r="U64" s="65" t="str">
        <f t="shared" si="17"/>
        <v/>
      </c>
      <c r="V64" s="65">
        <f t="shared" si="10"/>
        <v>0</v>
      </c>
      <c r="W64" s="70">
        <f t="shared" si="15"/>
        <v>0</v>
      </c>
    </row>
    <row r="65" spans="1:23" ht="34" customHeight="1" x14ac:dyDescent="0.35">
      <c r="A65" s="101"/>
      <c r="B65" s="416"/>
      <c r="C65" s="417"/>
      <c r="D65" s="417"/>
      <c r="E65" s="304"/>
      <c r="F65" s="305"/>
      <c r="G65" s="102"/>
      <c r="H65" s="102" t="str">
        <f t="shared" si="16"/>
        <v/>
      </c>
      <c r="I65" s="102"/>
      <c r="J65" s="124" t="str">
        <f t="shared" si="13"/>
        <v/>
      </c>
      <c r="L65" s="69" t="e">
        <f>VLOOKUP(E65,[1]リスト!$A$2:$B$3,2,FALSE)</f>
        <v>#N/A</v>
      </c>
      <c r="M65" s="65">
        <f t="shared" si="11"/>
        <v>5</v>
      </c>
      <c r="N65" s="65">
        <f t="shared" si="4"/>
        <v>5</v>
      </c>
      <c r="O65" s="65">
        <f t="shared" si="12"/>
        <v>0</v>
      </c>
      <c r="P65" s="65">
        <f t="shared" si="14"/>
        <v>0</v>
      </c>
      <c r="Q65" s="65">
        <f t="shared" si="6"/>
        <v>0</v>
      </c>
      <c r="R65" s="65" t="str">
        <f t="shared" si="0"/>
        <v/>
      </c>
      <c r="S65" s="65" t="str">
        <f>IF(E65=[1]リスト!$A$2,'【例】参考様式（補助額計算書）'!B65,"")</f>
        <v/>
      </c>
      <c r="T65" s="65" t="str">
        <f>IF(E65=[1]リスト!$A$3,'【例】参考様式（補助額計算書）'!B65,"")</f>
        <v/>
      </c>
      <c r="U65" s="65" t="str">
        <f t="shared" si="17"/>
        <v/>
      </c>
      <c r="V65" s="65">
        <f t="shared" si="10"/>
        <v>0</v>
      </c>
      <c r="W65" s="70">
        <f t="shared" si="15"/>
        <v>0</v>
      </c>
    </row>
    <row r="66" spans="1:23" ht="34" customHeight="1" x14ac:dyDescent="0.35">
      <c r="A66" s="101"/>
      <c r="B66" s="416"/>
      <c r="C66" s="417"/>
      <c r="D66" s="417"/>
      <c r="E66" s="304"/>
      <c r="F66" s="305"/>
      <c r="G66" s="102"/>
      <c r="H66" s="102" t="str">
        <f t="shared" si="16"/>
        <v/>
      </c>
      <c r="I66" s="102"/>
      <c r="J66" s="124" t="str">
        <f t="shared" si="13"/>
        <v/>
      </c>
      <c r="L66" s="69" t="e">
        <f>VLOOKUP(E66,[1]リスト!$A$2:$B$3,2,FALSE)</f>
        <v>#N/A</v>
      </c>
      <c r="M66" s="65">
        <f t="shared" si="11"/>
        <v>5</v>
      </c>
      <c r="N66" s="65">
        <f t="shared" si="4"/>
        <v>5</v>
      </c>
      <c r="O66" s="65">
        <f t="shared" si="12"/>
        <v>0</v>
      </c>
      <c r="P66" s="65">
        <f t="shared" si="14"/>
        <v>0</v>
      </c>
      <c r="Q66" s="65">
        <f t="shared" si="6"/>
        <v>0</v>
      </c>
      <c r="R66" s="65" t="str">
        <f t="shared" si="0"/>
        <v/>
      </c>
      <c r="S66" s="65" t="str">
        <f>IF(E66=[1]リスト!$A$2,'【例】参考様式（補助額計算書）'!B66,"")</f>
        <v/>
      </c>
      <c r="T66" s="65" t="str">
        <f>IF(E66=[1]リスト!$A$3,'【例】参考様式（補助額計算書）'!B66,"")</f>
        <v/>
      </c>
      <c r="U66" s="65" t="str">
        <f t="shared" si="17"/>
        <v/>
      </c>
      <c r="V66" s="65">
        <f t="shared" si="10"/>
        <v>0</v>
      </c>
      <c r="W66" s="70">
        <f t="shared" si="15"/>
        <v>0</v>
      </c>
    </row>
    <row r="67" spans="1:23" ht="34" customHeight="1" x14ac:dyDescent="0.35">
      <c r="A67" s="101"/>
      <c r="B67" s="416"/>
      <c r="C67" s="417"/>
      <c r="D67" s="417"/>
      <c r="E67" s="304"/>
      <c r="F67" s="305"/>
      <c r="G67" s="102"/>
      <c r="H67" s="102" t="str">
        <f t="shared" si="16"/>
        <v/>
      </c>
      <c r="I67" s="102"/>
      <c r="J67" s="124" t="str">
        <f t="shared" si="13"/>
        <v/>
      </c>
      <c r="L67" s="69" t="e">
        <f>VLOOKUP(E67,[1]リスト!$A$2:$B$3,2,FALSE)</f>
        <v>#N/A</v>
      </c>
      <c r="M67" s="65">
        <f t="shared" si="11"/>
        <v>5</v>
      </c>
      <c r="N67" s="65">
        <f t="shared" si="4"/>
        <v>5</v>
      </c>
      <c r="O67" s="65">
        <f t="shared" si="12"/>
        <v>0</v>
      </c>
      <c r="P67" s="65">
        <f t="shared" si="14"/>
        <v>0</v>
      </c>
      <c r="Q67" s="65">
        <f t="shared" si="6"/>
        <v>0</v>
      </c>
      <c r="R67" s="65" t="str">
        <f t="shared" si="0"/>
        <v/>
      </c>
      <c r="S67" s="65" t="str">
        <f>IF(E67=[1]リスト!$A$2,'【例】参考様式（補助額計算書）'!B67,"")</f>
        <v/>
      </c>
      <c r="T67" s="65" t="str">
        <f>IF(E67=[1]リスト!$A$3,'【例】参考様式（補助額計算書）'!B67,"")</f>
        <v/>
      </c>
      <c r="U67" s="65" t="str">
        <f t="shared" si="17"/>
        <v/>
      </c>
      <c r="V67" s="65">
        <f t="shared" si="10"/>
        <v>0</v>
      </c>
      <c r="W67" s="70">
        <f t="shared" si="15"/>
        <v>0</v>
      </c>
    </row>
    <row r="68" spans="1:23" ht="34" customHeight="1" x14ac:dyDescent="0.35">
      <c r="A68" s="101"/>
      <c r="B68" s="416"/>
      <c r="C68" s="417"/>
      <c r="D68" s="417"/>
      <c r="E68" s="304"/>
      <c r="F68" s="305"/>
      <c r="G68" s="102"/>
      <c r="H68" s="102" t="str">
        <f t="shared" si="16"/>
        <v/>
      </c>
      <c r="I68" s="102"/>
      <c r="J68" s="124" t="str">
        <f t="shared" si="13"/>
        <v/>
      </c>
      <c r="L68" s="69" t="e">
        <f>VLOOKUP(E68,[1]リスト!$A$2:$B$3,2,FALSE)</f>
        <v>#N/A</v>
      </c>
      <c r="M68" s="65">
        <f t="shared" si="11"/>
        <v>5</v>
      </c>
      <c r="N68" s="65">
        <f t="shared" si="4"/>
        <v>5</v>
      </c>
      <c r="O68" s="65">
        <f t="shared" si="12"/>
        <v>0</v>
      </c>
      <c r="P68" s="65">
        <f t="shared" si="14"/>
        <v>0</v>
      </c>
      <c r="Q68" s="65">
        <f t="shared" si="6"/>
        <v>0</v>
      </c>
      <c r="R68" s="65" t="str">
        <f t="shared" si="0"/>
        <v/>
      </c>
      <c r="S68" s="65" t="str">
        <f>IF(E68=[1]リスト!$A$2,'【例】参考様式（補助額計算書）'!B68,"")</f>
        <v/>
      </c>
      <c r="T68" s="65" t="str">
        <f>IF(E68=[1]リスト!$A$3,'【例】参考様式（補助額計算書）'!B68,"")</f>
        <v/>
      </c>
      <c r="U68" s="65" t="str">
        <f t="shared" si="17"/>
        <v/>
      </c>
      <c r="V68" s="65">
        <f t="shared" si="10"/>
        <v>0</v>
      </c>
      <c r="W68" s="70">
        <f t="shared" si="15"/>
        <v>0</v>
      </c>
    </row>
    <row r="69" spans="1:23" ht="34" customHeight="1" x14ac:dyDescent="0.35">
      <c r="A69" s="101"/>
      <c r="B69" s="416"/>
      <c r="C69" s="417"/>
      <c r="D69" s="417"/>
      <c r="E69" s="304"/>
      <c r="F69" s="305"/>
      <c r="G69" s="102"/>
      <c r="H69" s="102" t="str">
        <f t="shared" si="16"/>
        <v/>
      </c>
      <c r="I69" s="102"/>
      <c r="J69" s="124" t="str">
        <f t="shared" si="13"/>
        <v/>
      </c>
      <c r="L69" s="69" t="e">
        <f>VLOOKUP(E69,[1]リスト!$A$2:$B$3,2,FALSE)</f>
        <v>#N/A</v>
      </c>
      <c r="M69" s="65">
        <f t="shared" si="11"/>
        <v>5</v>
      </c>
      <c r="N69" s="65">
        <f t="shared" si="4"/>
        <v>5</v>
      </c>
      <c r="O69" s="65">
        <f t="shared" si="12"/>
        <v>0</v>
      </c>
      <c r="P69" s="65">
        <f t="shared" si="14"/>
        <v>0</v>
      </c>
      <c r="Q69" s="65">
        <f t="shared" si="6"/>
        <v>0</v>
      </c>
      <c r="R69" s="65" t="str">
        <f t="shared" si="0"/>
        <v/>
      </c>
      <c r="S69" s="65" t="str">
        <f>IF(E69=[1]リスト!$A$2,'【例】参考様式（補助額計算書）'!B69,"")</f>
        <v/>
      </c>
      <c r="T69" s="65" t="str">
        <f>IF(E69=[1]リスト!$A$3,'【例】参考様式（補助額計算書）'!B69,"")</f>
        <v/>
      </c>
      <c r="U69" s="65" t="str">
        <f t="shared" si="17"/>
        <v/>
      </c>
      <c r="V69" s="65">
        <f t="shared" si="10"/>
        <v>0</v>
      </c>
      <c r="W69" s="70">
        <f t="shared" si="15"/>
        <v>0</v>
      </c>
    </row>
    <row r="70" spans="1:23" ht="34" customHeight="1" x14ac:dyDescent="0.35">
      <c r="A70" s="101"/>
      <c r="B70" s="416"/>
      <c r="C70" s="417"/>
      <c r="D70" s="417"/>
      <c r="E70" s="304"/>
      <c r="F70" s="305"/>
      <c r="G70" s="102"/>
      <c r="H70" s="102" t="str">
        <f t="shared" si="16"/>
        <v/>
      </c>
      <c r="I70" s="102"/>
      <c r="J70" s="124" t="str">
        <f t="shared" si="13"/>
        <v/>
      </c>
      <c r="L70" s="69" t="e">
        <f>VLOOKUP(E70,[1]リスト!$A$2:$B$3,2,FALSE)</f>
        <v>#N/A</v>
      </c>
      <c r="M70" s="65">
        <f t="shared" si="11"/>
        <v>5</v>
      </c>
      <c r="N70" s="65">
        <f t="shared" si="4"/>
        <v>5</v>
      </c>
      <c r="O70" s="65">
        <f t="shared" si="12"/>
        <v>0</v>
      </c>
      <c r="P70" s="65">
        <f t="shared" si="14"/>
        <v>0</v>
      </c>
      <c r="Q70" s="65">
        <f t="shared" si="6"/>
        <v>0</v>
      </c>
      <c r="R70" s="65" t="str">
        <f t="shared" si="0"/>
        <v/>
      </c>
      <c r="S70" s="65" t="str">
        <f>IF(E70=[1]リスト!$A$2,'【例】参考様式（補助額計算書）'!B70,"")</f>
        <v/>
      </c>
      <c r="T70" s="65" t="str">
        <f>IF(E70=[1]リスト!$A$3,'【例】参考様式（補助額計算書）'!B70,"")</f>
        <v/>
      </c>
      <c r="U70" s="65" t="str">
        <f t="shared" si="17"/>
        <v/>
      </c>
      <c r="V70" s="65">
        <f t="shared" si="10"/>
        <v>0</v>
      </c>
      <c r="W70" s="70">
        <f t="shared" si="15"/>
        <v>0</v>
      </c>
    </row>
    <row r="71" spans="1:23" ht="34" customHeight="1" x14ac:dyDescent="0.35">
      <c r="A71" s="101"/>
      <c r="B71" s="416"/>
      <c r="C71" s="417"/>
      <c r="D71" s="417"/>
      <c r="E71" s="304"/>
      <c r="F71" s="305"/>
      <c r="G71" s="102"/>
      <c r="H71" s="102" t="str">
        <f t="shared" si="16"/>
        <v/>
      </c>
      <c r="I71" s="102"/>
      <c r="J71" s="124" t="str">
        <f t="shared" si="13"/>
        <v/>
      </c>
      <c r="L71" s="69" t="e">
        <f>VLOOKUP(E71,[1]リスト!$A$2:$B$3,2,FALSE)</f>
        <v>#N/A</v>
      </c>
      <c r="M71" s="65">
        <f t="shared" si="11"/>
        <v>5</v>
      </c>
      <c r="N71" s="65">
        <f t="shared" si="4"/>
        <v>5</v>
      </c>
      <c r="O71" s="65">
        <f t="shared" si="12"/>
        <v>0</v>
      </c>
      <c r="P71" s="65">
        <f t="shared" si="14"/>
        <v>0</v>
      </c>
      <c r="Q71" s="65">
        <f t="shared" si="6"/>
        <v>0</v>
      </c>
      <c r="R71" s="65" t="str">
        <f t="shared" si="0"/>
        <v/>
      </c>
      <c r="S71" s="65" t="str">
        <f>IF(E71=[1]リスト!$A$2,'【例】参考様式（補助額計算書）'!B71,"")</f>
        <v/>
      </c>
      <c r="T71" s="65" t="str">
        <f>IF(E71=[1]リスト!$A$3,'【例】参考様式（補助額計算書）'!B71,"")</f>
        <v/>
      </c>
      <c r="U71" s="65" t="str">
        <f t="shared" si="17"/>
        <v/>
      </c>
      <c r="V71" s="65">
        <f t="shared" si="10"/>
        <v>0</v>
      </c>
      <c r="W71" s="70">
        <f t="shared" si="15"/>
        <v>0</v>
      </c>
    </row>
    <row r="72" spans="1:23" ht="34" customHeight="1" x14ac:dyDescent="0.35">
      <c r="A72" s="101"/>
      <c r="B72" s="416"/>
      <c r="C72" s="417"/>
      <c r="D72" s="417"/>
      <c r="E72" s="304"/>
      <c r="F72" s="305"/>
      <c r="G72" s="102"/>
      <c r="H72" s="102" t="str">
        <f t="shared" si="16"/>
        <v/>
      </c>
      <c r="I72" s="102"/>
      <c r="J72" s="124" t="str">
        <f t="shared" si="13"/>
        <v/>
      </c>
      <c r="L72" s="69" t="e">
        <f>VLOOKUP(E72,[1]リスト!$A$2:$B$3,2,FALSE)</f>
        <v>#N/A</v>
      </c>
      <c r="M72" s="65">
        <f t="shared" si="11"/>
        <v>5</v>
      </c>
      <c r="N72" s="65">
        <f t="shared" si="4"/>
        <v>5</v>
      </c>
      <c r="O72" s="65">
        <f t="shared" si="12"/>
        <v>0</v>
      </c>
      <c r="P72" s="65">
        <f t="shared" si="14"/>
        <v>0</v>
      </c>
      <c r="Q72" s="65">
        <f t="shared" si="6"/>
        <v>0</v>
      </c>
      <c r="R72" s="65" t="str">
        <f t="shared" si="0"/>
        <v/>
      </c>
      <c r="S72" s="65" t="str">
        <f>IF(E72=[1]リスト!$A$2,'【例】参考様式（補助額計算書）'!B72,"")</f>
        <v/>
      </c>
      <c r="T72" s="65" t="str">
        <f>IF(E72=[1]リスト!$A$3,'【例】参考様式（補助額計算書）'!B72,"")</f>
        <v/>
      </c>
      <c r="U72" s="65" t="str">
        <f t="shared" si="17"/>
        <v/>
      </c>
      <c r="V72" s="65">
        <f t="shared" si="10"/>
        <v>0</v>
      </c>
      <c r="W72" s="70">
        <f t="shared" si="15"/>
        <v>0</v>
      </c>
    </row>
    <row r="73" spans="1:23" ht="34" customHeight="1" x14ac:dyDescent="0.35">
      <c r="A73" s="101"/>
      <c r="B73" s="416"/>
      <c r="C73" s="417"/>
      <c r="D73" s="417"/>
      <c r="E73" s="304"/>
      <c r="F73" s="305"/>
      <c r="G73" s="102"/>
      <c r="H73" s="102" t="str">
        <f t="shared" si="16"/>
        <v/>
      </c>
      <c r="I73" s="102"/>
      <c r="J73" s="124" t="str">
        <f t="shared" si="13"/>
        <v/>
      </c>
      <c r="L73" s="69" t="e">
        <f>VLOOKUP(E73,[1]リスト!$A$2:$B$3,2,FALSE)</f>
        <v>#N/A</v>
      </c>
      <c r="M73" s="65">
        <f t="shared" si="11"/>
        <v>5</v>
      </c>
      <c r="N73" s="65">
        <f t="shared" si="4"/>
        <v>5</v>
      </c>
      <c r="O73" s="65">
        <f t="shared" si="12"/>
        <v>0</v>
      </c>
      <c r="P73" s="65">
        <f t="shared" si="14"/>
        <v>0</v>
      </c>
      <c r="Q73" s="65">
        <f t="shared" si="6"/>
        <v>0</v>
      </c>
      <c r="R73" s="65" t="str">
        <f t="shared" si="0"/>
        <v/>
      </c>
      <c r="S73" s="65" t="str">
        <f>IF(E73=[1]リスト!$A$2,'【例】参考様式（補助額計算書）'!B73,"")</f>
        <v/>
      </c>
      <c r="T73" s="65" t="str">
        <f>IF(E73=[1]リスト!$A$3,'【例】参考様式（補助額計算書）'!B73,"")</f>
        <v/>
      </c>
      <c r="U73" s="65" t="str">
        <f t="shared" si="17"/>
        <v/>
      </c>
      <c r="V73" s="65">
        <f t="shared" si="10"/>
        <v>0</v>
      </c>
      <c r="W73" s="70">
        <f t="shared" si="15"/>
        <v>0</v>
      </c>
    </row>
    <row r="74" spans="1:23" ht="34" customHeight="1" x14ac:dyDescent="0.35">
      <c r="A74" s="101"/>
      <c r="B74" s="416"/>
      <c r="C74" s="417"/>
      <c r="D74" s="417"/>
      <c r="E74" s="304"/>
      <c r="F74" s="305"/>
      <c r="G74" s="102"/>
      <c r="H74" s="102" t="str">
        <f t="shared" si="16"/>
        <v/>
      </c>
      <c r="I74" s="102"/>
      <c r="J74" s="124" t="str">
        <f t="shared" si="13"/>
        <v/>
      </c>
      <c r="L74" s="69" t="e">
        <f>VLOOKUP(E74,[1]リスト!$A$2:$B$3,2,FALSE)</f>
        <v>#N/A</v>
      </c>
      <c r="M74" s="65">
        <f t="shared" si="11"/>
        <v>5</v>
      </c>
      <c r="N74" s="65">
        <f t="shared" si="4"/>
        <v>5</v>
      </c>
      <c r="O74" s="65">
        <f t="shared" si="12"/>
        <v>0</v>
      </c>
      <c r="P74" s="65">
        <f t="shared" si="14"/>
        <v>0</v>
      </c>
      <c r="Q74" s="65">
        <f t="shared" si="6"/>
        <v>0</v>
      </c>
      <c r="R74" s="65" t="str">
        <f t="shared" si="0"/>
        <v/>
      </c>
      <c r="S74" s="65" t="str">
        <f>IF(E74=[1]リスト!$A$2,'【例】参考様式（補助額計算書）'!B74,"")</f>
        <v/>
      </c>
      <c r="T74" s="65" t="str">
        <f>IF(E74=[1]リスト!$A$3,'【例】参考様式（補助額計算書）'!B74,"")</f>
        <v/>
      </c>
      <c r="U74" s="65" t="str">
        <f t="shared" si="17"/>
        <v/>
      </c>
      <c r="V74" s="65">
        <f t="shared" si="10"/>
        <v>0</v>
      </c>
      <c r="W74" s="70">
        <f t="shared" si="15"/>
        <v>0</v>
      </c>
    </row>
    <row r="75" spans="1:23" ht="34" customHeight="1" x14ac:dyDescent="0.35">
      <c r="A75" s="101"/>
      <c r="B75" s="416"/>
      <c r="C75" s="417"/>
      <c r="D75" s="417"/>
      <c r="E75" s="304"/>
      <c r="F75" s="305"/>
      <c r="G75" s="102"/>
      <c r="H75" s="102" t="str">
        <f t="shared" si="16"/>
        <v/>
      </c>
      <c r="I75" s="102"/>
      <c r="J75" s="124" t="str">
        <f t="shared" si="13"/>
        <v/>
      </c>
      <c r="L75" s="69" t="e">
        <f>VLOOKUP(E75,[1]リスト!$A$2:$B$3,2,FALSE)</f>
        <v>#N/A</v>
      </c>
      <c r="M75" s="65">
        <f t="shared" si="11"/>
        <v>5</v>
      </c>
      <c r="N75" s="65">
        <f t="shared" si="4"/>
        <v>5</v>
      </c>
      <c r="O75" s="65">
        <f t="shared" si="12"/>
        <v>0</v>
      </c>
      <c r="P75" s="65">
        <f t="shared" si="14"/>
        <v>0</v>
      </c>
      <c r="Q75" s="65">
        <f t="shared" si="6"/>
        <v>0</v>
      </c>
      <c r="R75" s="65" t="str">
        <f t="shared" si="0"/>
        <v/>
      </c>
      <c r="S75" s="65" t="str">
        <f>IF(E75=[1]リスト!$A$2,'【例】参考様式（補助額計算書）'!B75,"")</f>
        <v/>
      </c>
      <c r="T75" s="65" t="str">
        <f>IF(E75=[1]リスト!$A$3,'【例】参考様式（補助額計算書）'!B75,"")</f>
        <v/>
      </c>
      <c r="U75" s="65" t="str">
        <f t="shared" si="17"/>
        <v/>
      </c>
      <c r="V75" s="65">
        <f t="shared" si="10"/>
        <v>0</v>
      </c>
      <c r="W75" s="70">
        <f t="shared" si="15"/>
        <v>0</v>
      </c>
    </row>
    <row r="76" spans="1:23" ht="34" customHeight="1" x14ac:dyDescent="0.35">
      <c r="A76" s="101"/>
      <c r="B76" s="416"/>
      <c r="C76" s="417"/>
      <c r="D76" s="417"/>
      <c r="E76" s="304"/>
      <c r="F76" s="305"/>
      <c r="G76" s="102"/>
      <c r="H76" s="102" t="str">
        <f t="shared" si="16"/>
        <v/>
      </c>
      <c r="I76" s="102"/>
      <c r="J76" s="124" t="str">
        <f t="shared" si="13"/>
        <v/>
      </c>
      <c r="L76" s="69" t="e">
        <f>VLOOKUP(E76,[1]リスト!$A$2:$B$3,2,FALSE)</f>
        <v>#N/A</v>
      </c>
      <c r="M76" s="65">
        <f t="shared" si="11"/>
        <v>5</v>
      </c>
      <c r="N76" s="65">
        <f t="shared" si="4"/>
        <v>5</v>
      </c>
      <c r="O76" s="65">
        <f t="shared" si="12"/>
        <v>0</v>
      </c>
      <c r="P76" s="65">
        <f t="shared" si="14"/>
        <v>0</v>
      </c>
      <c r="Q76" s="65">
        <f t="shared" si="6"/>
        <v>0</v>
      </c>
      <c r="R76" s="65" t="str">
        <f t="shared" si="0"/>
        <v/>
      </c>
      <c r="S76" s="65" t="str">
        <f>IF(E76=[1]リスト!$A$2,'【例】参考様式（補助額計算書）'!B76,"")</f>
        <v/>
      </c>
      <c r="T76" s="65" t="str">
        <f>IF(E76=[1]リスト!$A$3,'【例】参考様式（補助額計算書）'!B76,"")</f>
        <v/>
      </c>
      <c r="U76" s="65" t="str">
        <f t="shared" si="17"/>
        <v/>
      </c>
      <c r="V76" s="65">
        <f t="shared" si="10"/>
        <v>0</v>
      </c>
      <c r="W76" s="70">
        <f t="shared" si="15"/>
        <v>0</v>
      </c>
    </row>
    <row r="77" spans="1:23" ht="34" customHeight="1" x14ac:dyDescent="0.35">
      <c r="A77" s="101"/>
      <c r="B77" s="416"/>
      <c r="C77" s="417"/>
      <c r="D77" s="417"/>
      <c r="E77" s="304"/>
      <c r="F77" s="305"/>
      <c r="G77" s="102"/>
      <c r="H77" s="102" t="str">
        <f t="shared" si="16"/>
        <v/>
      </c>
      <c r="I77" s="102"/>
      <c r="J77" s="124" t="str">
        <f t="shared" si="13"/>
        <v/>
      </c>
      <c r="L77" s="69" t="e">
        <f>VLOOKUP(E77,[1]リスト!$A$2:$B$3,2,FALSE)</f>
        <v>#N/A</v>
      </c>
      <c r="M77" s="65">
        <f t="shared" si="11"/>
        <v>5</v>
      </c>
      <c r="N77" s="65">
        <f t="shared" si="4"/>
        <v>5</v>
      </c>
      <c r="O77" s="65">
        <f t="shared" si="12"/>
        <v>0</v>
      </c>
      <c r="P77" s="65">
        <f t="shared" si="14"/>
        <v>0</v>
      </c>
      <c r="Q77" s="65">
        <f t="shared" si="6"/>
        <v>0</v>
      </c>
      <c r="R77" s="65" t="str">
        <f t="shared" si="0"/>
        <v/>
      </c>
      <c r="S77" s="65" t="str">
        <f>IF(E77=[1]リスト!$A$2,'【例】参考様式（補助額計算書）'!B77,"")</f>
        <v/>
      </c>
      <c r="T77" s="65" t="str">
        <f>IF(E77=[1]リスト!$A$3,'【例】参考様式（補助額計算書）'!B77,"")</f>
        <v/>
      </c>
      <c r="U77" s="65" t="str">
        <f t="shared" si="17"/>
        <v/>
      </c>
      <c r="V77" s="65">
        <f t="shared" si="10"/>
        <v>0</v>
      </c>
      <c r="W77" s="70">
        <f t="shared" si="15"/>
        <v>0</v>
      </c>
    </row>
    <row r="78" spans="1:23" ht="34" customHeight="1" x14ac:dyDescent="0.35">
      <c r="A78" s="101"/>
      <c r="B78" s="416"/>
      <c r="C78" s="417"/>
      <c r="D78" s="417"/>
      <c r="E78" s="304"/>
      <c r="F78" s="305"/>
      <c r="G78" s="102"/>
      <c r="H78" s="102" t="str">
        <f t="shared" si="16"/>
        <v/>
      </c>
      <c r="I78" s="102"/>
      <c r="J78" s="124" t="str">
        <f t="shared" si="13"/>
        <v/>
      </c>
      <c r="L78" s="69" t="e">
        <f>VLOOKUP(E78,[1]リスト!$A$2:$B$3,2,FALSE)</f>
        <v>#N/A</v>
      </c>
      <c r="M78" s="65">
        <f t="shared" si="11"/>
        <v>5</v>
      </c>
      <c r="N78" s="65">
        <f t="shared" si="4"/>
        <v>5</v>
      </c>
      <c r="O78" s="65">
        <f t="shared" si="12"/>
        <v>0</v>
      </c>
      <c r="P78" s="65">
        <f t="shared" si="14"/>
        <v>0</v>
      </c>
      <c r="Q78" s="65">
        <f t="shared" si="6"/>
        <v>0</v>
      </c>
      <c r="R78" s="65" t="str">
        <f t="shared" si="0"/>
        <v/>
      </c>
      <c r="S78" s="65" t="str">
        <f>IF(E78=[1]リスト!$A$2,'【例】参考様式（補助額計算書）'!B78,"")</f>
        <v/>
      </c>
      <c r="T78" s="65" t="str">
        <f>IF(E78=[1]リスト!$A$3,'【例】参考様式（補助額計算書）'!B78,"")</f>
        <v/>
      </c>
      <c r="U78" s="65" t="str">
        <f t="shared" si="17"/>
        <v/>
      </c>
      <c r="V78" s="65">
        <f t="shared" si="10"/>
        <v>0</v>
      </c>
      <c r="W78" s="70">
        <f t="shared" si="15"/>
        <v>0</v>
      </c>
    </row>
    <row r="79" spans="1:23" ht="34" customHeight="1" x14ac:dyDescent="0.35">
      <c r="A79" s="101"/>
      <c r="B79" s="416"/>
      <c r="C79" s="417"/>
      <c r="D79" s="417"/>
      <c r="E79" s="304"/>
      <c r="F79" s="305"/>
      <c r="G79" s="102"/>
      <c r="H79" s="102" t="str">
        <f t="shared" si="16"/>
        <v/>
      </c>
      <c r="I79" s="102"/>
      <c r="J79" s="124" t="str">
        <f t="shared" si="13"/>
        <v/>
      </c>
      <c r="L79" s="69" t="e">
        <f>VLOOKUP(E79,[1]リスト!$A$2:$B$3,2,FALSE)</f>
        <v>#N/A</v>
      </c>
      <c r="M79" s="65">
        <f t="shared" si="11"/>
        <v>5</v>
      </c>
      <c r="N79" s="65">
        <f t="shared" si="4"/>
        <v>5</v>
      </c>
      <c r="O79" s="65">
        <f t="shared" si="12"/>
        <v>0</v>
      </c>
      <c r="P79" s="65">
        <f t="shared" si="14"/>
        <v>0</v>
      </c>
      <c r="Q79" s="65">
        <f t="shared" si="6"/>
        <v>0</v>
      </c>
      <c r="R79" s="65" t="str">
        <f t="shared" si="0"/>
        <v/>
      </c>
      <c r="S79" s="65" t="str">
        <f>IF(E79=[1]リスト!$A$2,'【例】参考様式（補助額計算書）'!B79,"")</f>
        <v/>
      </c>
      <c r="T79" s="65" t="str">
        <f>IF(E79=[1]リスト!$A$3,'【例】参考様式（補助額計算書）'!B79,"")</f>
        <v/>
      </c>
      <c r="U79" s="65" t="str">
        <f t="shared" si="17"/>
        <v/>
      </c>
      <c r="V79" s="65">
        <f t="shared" si="10"/>
        <v>0</v>
      </c>
      <c r="W79" s="70">
        <f t="shared" si="15"/>
        <v>0</v>
      </c>
    </row>
    <row r="80" spans="1:23" ht="34" customHeight="1" x14ac:dyDescent="0.35">
      <c r="A80" s="101"/>
      <c r="B80" s="416"/>
      <c r="C80" s="417"/>
      <c r="D80" s="417"/>
      <c r="E80" s="304"/>
      <c r="F80" s="305"/>
      <c r="G80" s="102"/>
      <c r="H80" s="102" t="str">
        <f t="shared" si="16"/>
        <v/>
      </c>
      <c r="I80" s="102"/>
      <c r="J80" s="124" t="str">
        <f t="shared" si="13"/>
        <v/>
      </c>
      <c r="L80" s="69" t="e">
        <f>VLOOKUP(E80,[1]リスト!$A$2:$B$3,2,FALSE)</f>
        <v>#N/A</v>
      </c>
      <c r="M80" s="65">
        <f t="shared" si="11"/>
        <v>5</v>
      </c>
      <c r="N80" s="65">
        <f t="shared" si="4"/>
        <v>5</v>
      </c>
      <c r="O80" s="65">
        <f t="shared" si="12"/>
        <v>0</v>
      </c>
      <c r="P80" s="65">
        <f t="shared" si="14"/>
        <v>0</v>
      </c>
      <c r="Q80" s="65">
        <f t="shared" si="6"/>
        <v>0</v>
      </c>
      <c r="R80" s="65" t="str">
        <f t="shared" si="0"/>
        <v/>
      </c>
      <c r="S80" s="65" t="str">
        <f>IF(E80=[1]リスト!$A$2,'【例】参考様式（補助額計算書）'!B80,"")</f>
        <v/>
      </c>
      <c r="T80" s="65" t="str">
        <f>IF(E80=[1]リスト!$A$3,'【例】参考様式（補助額計算書）'!B80,"")</f>
        <v/>
      </c>
      <c r="U80" s="65" t="str">
        <f t="shared" si="17"/>
        <v/>
      </c>
      <c r="V80" s="65">
        <f t="shared" si="10"/>
        <v>0</v>
      </c>
      <c r="W80" s="70">
        <f t="shared" si="15"/>
        <v>0</v>
      </c>
    </row>
    <row r="81" spans="1:23" ht="34" customHeight="1" x14ac:dyDescent="0.35">
      <c r="A81" s="101"/>
      <c r="B81" s="416"/>
      <c r="C81" s="417"/>
      <c r="D81" s="417"/>
      <c r="E81" s="304"/>
      <c r="F81" s="305"/>
      <c r="G81" s="102"/>
      <c r="H81" s="102" t="str">
        <f t="shared" si="16"/>
        <v/>
      </c>
      <c r="I81" s="102"/>
      <c r="J81" s="124" t="str">
        <f t="shared" si="13"/>
        <v/>
      </c>
      <c r="L81" s="69" t="e">
        <f>VLOOKUP(E81,[1]リスト!$A$2:$B$3,2,FALSE)</f>
        <v>#N/A</v>
      </c>
      <c r="M81" s="65">
        <f t="shared" si="11"/>
        <v>5</v>
      </c>
      <c r="N81" s="65">
        <f t="shared" si="4"/>
        <v>5</v>
      </c>
      <c r="O81" s="65">
        <f t="shared" si="12"/>
        <v>0</v>
      </c>
      <c r="P81" s="65">
        <f t="shared" si="14"/>
        <v>0</v>
      </c>
      <c r="Q81" s="65">
        <f t="shared" si="6"/>
        <v>0</v>
      </c>
      <c r="R81" s="65" t="str">
        <f t="shared" si="0"/>
        <v/>
      </c>
      <c r="S81" s="65" t="str">
        <f>IF(E81=[1]リスト!$A$2,'【例】参考様式（補助額計算書）'!B81,"")</f>
        <v/>
      </c>
      <c r="T81" s="65" t="str">
        <f>IF(E81=[1]リスト!$A$3,'【例】参考様式（補助額計算書）'!B81,"")</f>
        <v/>
      </c>
      <c r="U81" s="65" t="str">
        <f t="shared" si="17"/>
        <v/>
      </c>
      <c r="V81" s="65">
        <f t="shared" si="10"/>
        <v>0</v>
      </c>
      <c r="W81" s="70">
        <f t="shared" si="15"/>
        <v>0</v>
      </c>
    </row>
    <row r="82" spans="1:23" ht="34" customHeight="1" x14ac:dyDescent="0.35">
      <c r="A82" s="101"/>
      <c r="B82" s="416"/>
      <c r="C82" s="417"/>
      <c r="D82" s="417"/>
      <c r="E82" s="304"/>
      <c r="F82" s="305"/>
      <c r="G82" s="102"/>
      <c r="H82" s="102" t="str">
        <f t="shared" si="16"/>
        <v/>
      </c>
      <c r="I82" s="102"/>
      <c r="J82" s="124" t="str">
        <f t="shared" si="13"/>
        <v/>
      </c>
      <c r="L82" s="69" t="e">
        <f>VLOOKUP(E82,[1]リスト!$A$2:$B$3,2,FALSE)</f>
        <v>#N/A</v>
      </c>
      <c r="M82" s="65">
        <f t="shared" si="11"/>
        <v>5</v>
      </c>
      <c r="N82" s="65">
        <f t="shared" si="4"/>
        <v>5</v>
      </c>
      <c r="O82" s="65">
        <f t="shared" si="12"/>
        <v>0</v>
      </c>
      <c r="P82" s="65">
        <f t="shared" si="14"/>
        <v>0</v>
      </c>
      <c r="Q82" s="65">
        <f t="shared" si="6"/>
        <v>0</v>
      </c>
      <c r="R82" s="65" t="str">
        <f t="shared" si="0"/>
        <v/>
      </c>
      <c r="S82" s="65" t="str">
        <f>IF(E82=[1]リスト!$A$2,'【例】参考様式（補助額計算書）'!B82,"")</f>
        <v/>
      </c>
      <c r="T82" s="65" t="str">
        <f>IF(E82=[1]リスト!$A$3,'【例】参考様式（補助額計算書）'!B82,"")</f>
        <v/>
      </c>
      <c r="U82" s="65" t="str">
        <f t="shared" si="17"/>
        <v/>
      </c>
      <c r="V82" s="65">
        <f t="shared" si="10"/>
        <v>0</v>
      </c>
      <c r="W82" s="70">
        <f t="shared" si="15"/>
        <v>0</v>
      </c>
    </row>
    <row r="83" spans="1:23" ht="34" customHeight="1" x14ac:dyDescent="0.35">
      <c r="A83" s="101"/>
      <c r="B83" s="416"/>
      <c r="C83" s="417"/>
      <c r="D83" s="417"/>
      <c r="E83" s="304"/>
      <c r="F83" s="305"/>
      <c r="G83" s="102"/>
      <c r="H83" s="102" t="str">
        <f t="shared" si="16"/>
        <v/>
      </c>
      <c r="I83" s="102"/>
      <c r="J83" s="124" t="str">
        <f t="shared" si="13"/>
        <v/>
      </c>
      <c r="L83" s="69" t="e">
        <f>VLOOKUP(E83,[1]リスト!$A$2:$B$3,2,FALSE)</f>
        <v>#N/A</v>
      </c>
      <c r="M83" s="65">
        <f t="shared" si="11"/>
        <v>5</v>
      </c>
      <c r="N83" s="65">
        <f t="shared" si="4"/>
        <v>5</v>
      </c>
      <c r="O83" s="65">
        <f t="shared" si="12"/>
        <v>0</v>
      </c>
      <c r="P83" s="65">
        <f t="shared" si="14"/>
        <v>0</v>
      </c>
      <c r="Q83" s="65">
        <f t="shared" si="6"/>
        <v>0</v>
      </c>
      <c r="R83" s="65" t="str">
        <f t="shared" si="0"/>
        <v/>
      </c>
      <c r="S83" s="65" t="str">
        <f>IF(E83=[1]リスト!$A$2,'【例】参考様式（補助額計算書）'!B83,"")</f>
        <v/>
      </c>
      <c r="T83" s="65" t="str">
        <f>IF(E83=[1]リスト!$A$3,'【例】参考様式（補助額計算書）'!B83,"")</f>
        <v/>
      </c>
      <c r="U83" s="65" t="str">
        <f t="shared" si="17"/>
        <v/>
      </c>
      <c r="V83" s="65">
        <f t="shared" si="10"/>
        <v>0</v>
      </c>
      <c r="W83" s="70">
        <f t="shared" si="15"/>
        <v>0</v>
      </c>
    </row>
    <row r="84" spans="1:23" ht="34" customHeight="1" x14ac:dyDescent="0.35">
      <c r="A84" s="101"/>
      <c r="B84" s="416"/>
      <c r="C84" s="417"/>
      <c r="D84" s="417"/>
      <c r="E84" s="304"/>
      <c r="F84" s="305"/>
      <c r="G84" s="102"/>
      <c r="H84" s="102" t="str">
        <f t="shared" si="16"/>
        <v/>
      </c>
      <c r="I84" s="102"/>
      <c r="J84" s="124" t="str">
        <f t="shared" si="13"/>
        <v/>
      </c>
      <c r="L84" s="69" t="e">
        <f>VLOOKUP(E84,[1]リスト!$A$2:$B$3,2,FALSE)</f>
        <v>#N/A</v>
      </c>
      <c r="M84" s="65">
        <f t="shared" si="11"/>
        <v>5</v>
      </c>
      <c r="N84" s="65">
        <f t="shared" si="4"/>
        <v>5</v>
      </c>
      <c r="O84" s="65">
        <f t="shared" si="12"/>
        <v>0</v>
      </c>
      <c r="P84" s="65">
        <f t="shared" si="14"/>
        <v>0</v>
      </c>
      <c r="Q84" s="65">
        <f t="shared" si="6"/>
        <v>0</v>
      </c>
      <c r="R84" s="65" t="str">
        <f t="shared" ref="R84:R147" si="18">IF(G84="○",C84+D84-I84,"")</f>
        <v/>
      </c>
      <c r="S84" s="65" t="str">
        <f>IF(E84=[1]リスト!$A$2,'【例】参考様式（補助額計算書）'!B84,"")</f>
        <v/>
      </c>
      <c r="T84" s="65" t="str">
        <f>IF(E84=[1]リスト!$A$3,'【例】参考様式（補助額計算書）'!B84,"")</f>
        <v/>
      </c>
      <c r="U84" s="65" t="str">
        <f t="shared" si="17"/>
        <v/>
      </c>
      <c r="V84" s="65">
        <f t="shared" si="10"/>
        <v>0</v>
      </c>
      <c r="W84" s="70">
        <f t="shared" si="15"/>
        <v>0</v>
      </c>
    </row>
    <row r="85" spans="1:23" ht="34" customHeight="1" x14ac:dyDescent="0.35">
      <c r="A85" s="101"/>
      <c r="B85" s="416"/>
      <c r="C85" s="417"/>
      <c r="D85" s="417"/>
      <c r="E85" s="304"/>
      <c r="F85" s="305"/>
      <c r="G85" s="102"/>
      <c r="H85" s="102" t="str">
        <f t="shared" si="16"/>
        <v/>
      </c>
      <c r="I85" s="102"/>
      <c r="J85" s="124" t="str">
        <f t="shared" si="13"/>
        <v/>
      </c>
      <c r="L85" s="69" t="e">
        <f>VLOOKUP(E85,[1]リスト!$A$2:$B$3,2,FALSE)</f>
        <v>#N/A</v>
      </c>
      <c r="M85" s="65">
        <f t="shared" si="11"/>
        <v>5</v>
      </c>
      <c r="N85" s="65">
        <f t="shared" ref="N85:N122" si="19">IF($D$15="有",5,0)</f>
        <v>5</v>
      </c>
      <c r="O85" s="65">
        <f t="shared" si="12"/>
        <v>0</v>
      </c>
      <c r="P85" s="65">
        <f t="shared" si="14"/>
        <v>0</v>
      </c>
      <c r="Q85" s="65">
        <f t="shared" ref="Q85:Q121" si="20">IF($D$15="有",C85+D85-I85,"")</f>
        <v>0</v>
      </c>
      <c r="R85" s="65" t="str">
        <f t="shared" si="18"/>
        <v/>
      </c>
      <c r="S85" s="65" t="str">
        <f>IF(E85=[1]リスト!$A$2,'【例】参考様式（補助額計算書）'!B85,"")</f>
        <v/>
      </c>
      <c r="T85" s="65" t="str">
        <f>IF(E85=[1]リスト!$A$3,'【例】参考様式（補助額計算書）'!B85,"")</f>
        <v/>
      </c>
      <c r="U85" s="65" t="str">
        <f t="shared" si="17"/>
        <v/>
      </c>
      <c r="V85" s="65">
        <f t="shared" si="10"/>
        <v>0</v>
      </c>
      <c r="W85" s="70">
        <f t="shared" si="15"/>
        <v>0</v>
      </c>
    </row>
    <row r="86" spans="1:23" ht="34" customHeight="1" x14ac:dyDescent="0.35">
      <c r="A86" s="101"/>
      <c r="B86" s="416"/>
      <c r="C86" s="417"/>
      <c r="D86" s="417"/>
      <c r="E86" s="304"/>
      <c r="F86" s="305"/>
      <c r="G86" s="102"/>
      <c r="H86" s="102" t="str">
        <f t="shared" si="16"/>
        <v/>
      </c>
      <c r="I86" s="102"/>
      <c r="J86" s="124" t="str">
        <f t="shared" si="13"/>
        <v/>
      </c>
      <c r="L86" s="69" t="e">
        <f>VLOOKUP(E86,[1]リスト!$A$2:$B$3,2,FALSE)</f>
        <v>#N/A</v>
      </c>
      <c r="M86" s="65">
        <f t="shared" si="11"/>
        <v>5</v>
      </c>
      <c r="N86" s="65">
        <f t="shared" si="19"/>
        <v>5</v>
      </c>
      <c r="O86" s="65">
        <f t="shared" si="12"/>
        <v>0</v>
      </c>
      <c r="P86" s="65">
        <f t="shared" si="14"/>
        <v>0</v>
      </c>
      <c r="Q86" s="65">
        <f t="shared" si="20"/>
        <v>0</v>
      </c>
      <c r="R86" s="65" t="str">
        <f t="shared" si="18"/>
        <v/>
      </c>
      <c r="S86" s="65" t="str">
        <f>IF(E86=[1]リスト!$A$2,'【例】参考様式（補助額計算書）'!B86,"")</f>
        <v/>
      </c>
      <c r="T86" s="65" t="str">
        <f>IF(E86=[1]リスト!$A$3,'【例】参考様式（補助額計算書）'!B86,"")</f>
        <v/>
      </c>
      <c r="U86" s="65" t="str">
        <f t="shared" si="17"/>
        <v/>
      </c>
      <c r="V86" s="65">
        <f t="shared" ref="V86:V121" si="21">IF($D$15="有",B86,"")</f>
        <v>0</v>
      </c>
      <c r="W86" s="70">
        <f t="shared" si="15"/>
        <v>0</v>
      </c>
    </row>
    <row r="87" spans="1:23" ht="34" customHeight="1" x14ac:dyDescent="0.35">
      <c r="A87" s="101"/>
      <c r="B87" s="416"/>
      <c r="C87" s="417"/>
      <c r="D87" s="417"/>
      <c r="E87" s="304"/>
      <c r="F87" s="305"/>
      <c r="G87" s="102"/>
      <c r="H87" s="102" t="str">
        <f t="shared" si="16"/>
        <v/>
      </c>
      <c r="I87" s="102"/>
      <c r="J87" s="124" t="str">
        <f t="shared" si="13"/>
        <v/>
      </c>
      <c r="L87" s="69" t="e">
        <f>VLOOKUP(E87,[1]リスト!$A$2:$B$3,2,FALSE)</f>
        <v>#N/A</v>
      </c>
      <c r="M87" s="65">
        <f t="shared" si="11"/>
        <v>5</v>
      </c>
      <c r="N87" s="65">
        <f t="shared" si="19"/>
        <v>5</v>
      </c>
      <c r="O87" s="65">
        <f t="shared" si="12"/>
        <v>0</v>
      </c>
      <c r="P87" s="65">
        <f t="shared" si="14"/>
        <v>0</v>
      </c>
      <c r="Q87" s="65">
        <f t="shared" si="20"/>
        <v>0</v>
      </c>
      <c r="R87" s="65" t="str">
        <f t="shared" si="18"/>
        <v/>
      </c>
      <c r="S87" s="65" t="str">
        <f>IF(E87=[1]リスト!$A$2,'【例】参考様式（補助額計算書）'!B87,"")</f>
        <v/>
      </c>
      <c r="T87" s="65" t="str">
        <f>IF(E87=[1]リスト!$A$3,'【例】参考様式（補助額計算書）'!B87,"")</f>
        <v/>
      </c>
      <c r="U87" s="65" t="str">
        <f t="shared" si="17"/>
        <v/>
      </c>
      <c r="V87" s="65">
        <f t="shared" si="21"/>
        <v>0</v>
      </c>
      <c r="W87" s="70">
        <f t="shared" si="15"/>
        <v>0</v>
      </c>
    </row>
    <row r="88" spans="1:23" ht="34" customHeight="1" x14ac:dyDescent="0.35">
      <c r="A88" s="101"/>
      <c r="B88" s="416"/>
      <c r="C88" s="417"/>
      <c r="D88" s="417"/>
      <c r="E88" s="304"/>
      <c r="F88" s="305"/>
      <c r="G88" s="102"/>
      <c r="H88" s="102" t="str">
        <f t="shared" si="16"/>
        <v/>
      </c>
      <c r="I88" s="102"/>
      <c r="J88" s="124" t="str">
        <f t="shared" si="13"/>
        <v/>
      </c>
      <c r="L88" s="69" t="e">
        <f>VLOOKUP(E88,[1]リスト!$A$2:$B$3,2,FALSE)</f>
        <v>#N/A</v>
      </c>
      <c r="M88" s="65">
        <f t="shared" si="11"/>
        <v>5</v>
      </c>
      <c r="N88" s="65">
        <f t="shared" si="19"/>
        <v>5</v>
      </c>
      <c r="O88" s="65">
        <f t="shared" si="12"/>
        <v>0</v>
      </c>
      <c r="P88" s="65">
        <f t="shared" si="14"/>
        <v>0</v>
      </c>
      <c r="Q88" s="65">
        <f t="shared" si="20"/>
        <v>0</v>
      </c>
      <c r="R88" s="65" t="str">
        <f t="shared" si="18"/>
        <v/>
      </c>
      <c r="S88" s="65" t="str">
        <f>IF(E88=[1]リスト!$A$2,'【例】参考様式（補助額計算書）'!B88,"")</f>
        <v/>
      </c>
      <c r="T88" s="65" t="str">
        <f>IF(E88=[1]リスト!$A$3,'【例】参考様式（補助額計算書）'!B88,"")</f>
        <v/>
      </c>
      <c r="U88" s="65" t="str">
        <f t="shared" si="17"/>
        <v/>
      </c>
      <c r="V88" s="65">
        <f t="shared" si="21"/>
        <v>0</v>
      </c>
      <c r="W88" s="70">
        <f t="shared" si="15"/>
        <v>0</v>
      </c>
    </row>
    <row r="89" spans="1:23" ht="34" customHeight="1" x14ac:dyDescent="0.35">
      <c r="A89" s="101"/>
      <c r="B89" s="416"/>
      <c r="C89" s="417"/>
      <c r="D89" s="417"/>
      <c r="E89" s="304"/>
      <c r="F89" s="305"/>
      <c r="G89" s="102"/>
      <c r="H89" s="102" t="str">
        <f t="shared" si="16"/>
        <v/>
      </c>
      <c r="I89" s="102"/>
      <c r="J89" s="124" t="str">
        <f t="shared" si="13"/>
        <v/>
      </c>
      <c r="L89" s="69" t="e">
        <f>VLOOKUP(E89,[1]リスト!$A$2:$B$3,2,FALSE)</f>
        <v>#N/A</v>
      </c>
      <c r="M89" s="65">
        <f t="shared" si="11"/>
        <v>5</v>
      </c>
      <c r="N89" s="65">
        <f t="shared" si="19"/>
        <v>5</v>
      </c>
      <c r="O89" s="65">
        <f t="shared" si="12"/>
        <v>0</v>
      </c>
      <c r="P89" s="65">
        <f t="shared" si="14"/>
        <v>0</v>
      </c>
      <c r="Q89" s="65">
        <f t="shared" si="20"/>
        <v>0</v>
      </c>
      <c r="R89" s="65" t="str">
        <f t="shared" si="18"/>
        <v/>
      </c>
      <c r="S89" s="65" t="str">
        <f>IF(E89=[1]リスト!$A$2,'【例】参考様式（補助額計算書）'!B89,"")</f>
        <v/>
      </c>
      <c r="T89" s="65" t="str">
        <f>IF(E89=[1]リスト!$A$3,'【例】参考様式（補助額計算書）'!B89,"")</f>
        <v/>
      </c>
      <c r="U89" s="65" t="str">
        <f t="shared" si="17"/>
        <v/>
      </c>
      <c r="V89" s="65">
        <f t="shared" si="21"/>
        <v>0</v>
      </c>
      <c r="W89" s="70">
        <f t="shared" si="15"/>
        <v>0</v>
      </c>
    </row>
    <row r="90" spans="1:23" ht="34" customHeight="1" x14ac:dyDescent="0.35">
      <c r="A90" s="101"/>
      <c r="B90" s="416"/>
      <c r="C90" s="417"/>
      <c r="D90" s="417"/>
      <c r="E90" s="304"/>
      <c r="F90" s="305"/>
      <c r="G90" s="102"/>
      <c r="H90" s="102" t="str">
        <f t="shared" si="16"/>
        <v/>
      </c>
      <c r="I90" s="102"/>
      <c r="J90" s="124" t="str">
        <f t="shared" si="13"/>
        <v/>
      </c>
      <c r="L90" s="69" t="e">
        <f>VLOOKUP(E90,[1]リスト!$A$2:$B$3,2,FALSE)</f>
        <v>#N/A</v>
      </c>
      <c r="M90" s="65">
        <f t="shared" si="11"/>
        <v>5</v>
      </c>
      <c r="N90" s="65">
        <f t="shared" si="19"/>
        <v>5</v>
      </c>
      <c r="O90" s="65">
        <f t="shared" si="12"/>
        <v>0</v>
      </c>
      <c r="P90" s="65">
        <f t="shared" si="14"/>
        <v>0</v>
      </c>
      <c r="Q90" s="65">
        <f t="shared" si="20"/>
        <v>0</v>
      </c>
      <c r="R90" s="65" t="str">
        <f t="shared" si="18"/>
        <v/>
      </c>
      <c r="S90" s="65" t="str">
        <f>IF(E90=[1]リスト!$A$2,'【例】参考様式（補助額計算書）'!B90,"")</f>
        <v/>
      </c>
      <c r="T90" s="65" t="str">
        <f>IF(E90=[1]リスト!$A$3,'【例】参考様式（補助額計算書）'!B90,"")</f>
        <v/>
      </c>
      <c r="U90" s="65" t="str">
        <f t="shared" si="17"/>
        <v/>
      </c>
      <c r="V90" s="65">
        <f t="shared" si="21"/>
        <v>0</v>
      </c>
      <c r="W90" s="70">
        <f t="shared" si="15"/>
        <v>0</v>
      </c>
    </row>
    <row r="91" spans="1:23" ht="34" customHeight="1" x14ac:dyDescent="0.35">
      <c r="A91" s="101"/>
      <c r="B91" s="416"/>
      <c r="C91" s="417"/>
      <c r="D91" s="417"/>
      <c r="E91" s="304"/>
      <c r="F91" s="305"/>
      <c r="G91" s="102"/>
      <c r="H91" s="102" t="str">
        <f t="shared" si="16"/>
        <v/>
      </c>
      <c r="I91" s="102"/>
      <c r="J91" s="124" t="str">
        <f t="shared" si="13"/>
        <v/>
      </c>
      <c r="L91" s="69" t="e">
        <f>VLOOKUP(E91,[1]リスト!$A$2:$B$3,2,FALSE)</f>
        <v>#N/A</v>
      </c>
      <c r="M91" s="65">
        <f t="shared" si="11"/>
        <v>5</v>
      </c>
      <c r="N91" s="65">
        <f t="shared" si="19"/>
        <v>5</v>
      </c>
      <c r="O91" s="65">
        <f t="shared" si="12"/>
        <v>0</v>
      </c>
      <c r="P91" s="65">
        <f t="shared" si="14"/>
        <v>0</v>
      </c>
      <c r="Q91" s="65">
        <f t="shared" si="20"/>
        <v>0</v>
      </c>
      <c r="R91" s="65" t="str">
        <f t="shared" si="18"/>
        <v/>
      </c>
      <c r="S91" s="65" t="str">
        <f>IF(E91=[1]リスト!$A$2,'【例】参考様式（補助額計算書）'!B91,"")</f>
        <v/>
      </c>
      <c r="T91" s="65" t="str">
        <f>IF(E91=[1]リスト!$A$3,'【例】参考様式（補助額計算書）'!B91,"")</f>
        <v/>
      </c>
      <c r="U91" s="65" t="str">
        <f t="shared" si="17"/>
        <v/>
      </c>
      <c r="V91" s="65">
        <f t="shared" si="21"/>
        <v>0</v>
      </c>
      <c r="W91" s="70">
        <f t="shared" si="15"/>
        <v>0</v>
      </c>
    </row>
    <row r="92" spans="1:23" ht="34" customHeight="1" x14ac:dyDescent="0.35">
      <c r="A92" s="101"/>
      <c r="B92" s="416"/>
      <c r="C92" s="417"/>
      <c r="D92" s="417"/>
      <c r="E92" s="304"/>
      <c r="F92" s="305"/>
      <c r="G92" s="102"/>
      <c r="H92" s="102" t="str">
        <f t="shared" si="16"/>
        <v/>
      </c>
      <c r="I92" s="102"/>
      <c r="J92" s="124" t="str">
        <f t="shared" si="13"/>
        <v/>
      </c>
      <c r="L92" s="69" t="e">
        <f>VLOOKUP(E92,[1]リスト!$A$2:$B$3,2,FALSE)</f>
        <v>#N/A</v>
      </c>
      <c r="M92" s="65">
        <f t="shared" si="11"/>
        <v>5</v>
      </c>
      <c r="N92" s="65">
        <f t="shared" si="19"/>
        <v>5</v>
      </c>
      <c r="O92" s="65">
        <f t="shared" si="12"/>
        <v>0</v>
      </c>
      <c r="P92" s="65">
        <f t="shared" si="14"/>
        <v>0</v>
      </c>
      <c r="Q92" s="65">
        <f t="shared" si="20"/>
        <v>0</v>
      </c>
      <c r="R92" s="65" t="str">
        <f t="shared" si="18"/>
        <v/>
      </c>
      <c r="S92" s="65" t="str">
        <f>IF(E92=[1]リスト!$A$2,'【例】参考様式（補助額計算書）'!B92,"")</f>
        <v/>
      </c>
      <c r="T92" s="65" t="str">
        <f>IF(E92=[1]リスト!$A$3,'【例】参考様式（補助額計算書）'!B92,"")</f>
        <v/>
      </c>
      <c r="U92" s="65" t="str">
        <f t="shared" si="17"/>
        <v/>
      </c>
      <c r="V92" s="65">
        <f t="shared" si="21"/>
        <v>0</v>
      </c>
      <c r="W92" s="70">
        <f t="shared" si="15"/>
        <v>0</v>
      </c>
    </row>
    <row r="93" spans="1:23" ht="34" customHeight="1" x14ac:dyDescent="0.35">
      <c r="A93" s="101"/>
      <c r="B93" s="416"/>
      <c r="C93" s="417"/>
      <c r="D93" s="417"/>
      <c r="E93" s="304"/>
      <c r="F93" s="305"/>
      <c r="G93" s="102"/>
      <c r="H93" s="102" t="str">
        <f t="shared" si="16"/>
        <v/>
      </c>
      <c r="I93" s="102"/>
      <c r="J93" s="124" t="str">
        <f t="shared" si="13"/>
        <v/>
      </c>
      <c r="L93" s="69" t="e">
        <f>VLOOKUP(E93,[1]リスト!$A$2:$B$3,2,FALSE)</f>
        <v>#N/A</v>
      </c>
      <c r="M93" s="65">
        <f t="shared" si="11"/>
        <v>5</v>
      </c>
      <c r="N93" s="65">
        <f t="shared" si="19"/>
        <v>5</v>
      </c>
      <c r="O93" s="65">
        <f t="shared" si="12"/>
        <v>0</v>
      </c>
      <c r="P93" s="65">
        <f t="shared" si="14"/>
        <v>0</v>
      </c>
      <c r="Q93" s="65">
        <f t="shared" si="20"/>
        <v>0</v>
      </c>
      <c r="R93" s="65" t="str">
        <f t="shared" si="18"/>
        <v/>
      </c>
      <c r="S93" s="65" t="str">
        <f>IF(E93=[1]リスト!$A$2,'【例】参考様式（補助額計算書）'!B93,"")</f>
        <v/>
      </c>
      <c r="T93" s="65" t="str">
        <f>IF(E93=[1]リスト!$A$3,'【例】参考様式（補助額計算書）'!B93,"")</f>
        <v/>
      </c>
      <c r="U93" s="65" t="str">
        <f t="shared" si="17"/>
        <v/>
      </c>
      <c r="V93" s="65">
        <f t="shared" si="21"/>
        <v>0</v>
      </c>
      <c r="W93" s="70">
        <f t="shared" si="15"/>
        <v>0</v>
      </c>
    </row>
    <row r="94" spans="1:23" ht="34" customHeight="1" x14ac:dyDescent="0.35">
      <c r="A94" s="101"/>
      <c r="B94" s="416"/>
      <c r="C94" s="417"/>
      <c r="D94" s="417"/>
      <c r="E94" s="304"/>
      <c r="F94" s="305"/>
      <c r="G94" s="102"/>
      <c r="H94" s="102" t="str">
        <f t="shared" si="16"/>
        <v/>
      </c>
      <c r="I94" s="102"/>
      <c r="J94" s="124" t="str">
        <f t="shared" si="13"/>
        <v/>
      </c>
      <c r="L94" s="69" t="e">
        <f>VLOOKUP(E94,[1]リスト!$A$2:$B$3,2,FALSE)</f>
        <v>#N/A</v>
      </c>
      <c r="M94" s="65">
        <f t="shared" si="11"/>
        <v>5</v>
      </c>
      <c r="N94" s="65">
        <f t="shared" si="19"/>
        <v>5</v>
      </c>
      <c r="O94" s="65">
        <f t="shared" si="12"/>
        <v>0</v>
      </c>
      <c r="P94" s="65">
        <f t="shared" si="14"/>
        <v>0</v>
      </c>
      <c r="Q94" s="65">
        <f t="shared" si="20"/>
        <v>0</v>
      </c>
      <c r="R94" s="65" t="str">
        <f t="shared" si="18"/>
        <v/>
      </c>
      <c r="S94" s="65" t="str">
        <f>IF(E94=[1]リスト!$A$2,'【例】参考様式（補助額計算書）'!B94,"")</f>
        <v/>
      </c>
      <c r="T94" s="65" t="str">
        <f>IF(E94=[1]リスト!$A$3,'【例】参考様式（補助額計算書）'!B94,"")</f>
        <v/>
      </c>
      <c r="U94" s="65" t="str">
        <f t="shared" si="17"/>
        <v/>
      </c>
      <c r="V94" s="65">
        <f t="shared" si="21"/>
        <v>0</v>
      </c>
      <c r="W94" s="70">
        <f t="shared" si="15"/>
        <v>0</v>
      </c>
    </row>
    <row r="95" spans="1:23" ht="34" customHeight="1" x14ac:dyDescent="0.35">
      <c r="A95" s="101"/>
      <c r="B95" s="416"/>
      <c r="C95" s="417"/>
      <c r="D95" s="417"/>
      <c r="E95" s="304"/>
      <c r="F95" s="305"/>
      <c r="G95" s="102"/>
      <c r="H95" s="102" t="str">
        <f t="shared" si="16"/>
        <v/>
      </c>
      <c r="I95" s="102"/>
      <c r="J95" s="124" t="str">
        <f t="shared" si="13"/>
        <v/>
      </c>
      <c r="L95" s="69" t="e">
        <f>VLOOKUP(E95,[1]リスト!$A$2:$B$3,2,FALSE)</f>
        <v>#N/A</v>
      </c>
      <c r="M95" s="65">
        <f t="shared" si="11"/>
        <v>5</v>
      </c>
      <c r="N95" s="65">
        <f t="shared" si="19"/>
        <v>5</v>
      </c>
      <c r="O95" s="65">
        <f t="shared" si="12"/>
        <v>0</v>
      </c>
      <c r="P95" s="65">
        <f t="shared" si="14"/>
        <v>0</v>
      </c>
      <c r="Q95" s="65">
        <f t="shared" si="20"/>
        <v>0</v>
      </c>
      <c r="R95" s="65" t="str">
        <f t="shared" si="18"/>
        <v/>
      </c>
      <c r="S95" s="65" t="str">
        <f>IF(E95=[1]リスト!$A$2,'【例】参考様式（補助額計算書）'!B95,"")</f>
        <v/>
      </c>
      <c r="T95" s="65" t="str">
        <f>IF(E95=[1]リスト!$A$3,'【例】参考様式（補助額計算書）'!B95,"")</f>
        <v/>
      </c>
      <c r="U95" s="65" t="str">
        <f t="shared" si="17"/>
        <v/>
      </c>
      <c r="V95" s="65">
        <f t="shared" si="21"/>
        <v>0</v>
      </c>
      <c r="W95" s="70">
        <f t="shared" si="15"/>
        <v>0</v>
      </c>
    </row>
    <row r="96" spans="1:23" ht="34" customHeight="1" x14ac:dyDescent="0.35">
      <c r="A96" s="101"/>
      <c r="B96" s="416"/>
      <c r="C96" s="417"/>
      <c r="D96" s="417"/>
      <c r="E96" s="304"/>
      <c r="F96" s="305"/>
      <c r="G96" s="102"/>
      <c r="H96" s="102" t="str">
        <f t="shared" si="16"/>
        <v/>
      </c>
      <c r="I96" s="102"/>
      <c r="J96" s="124" t="str">
        <f t="shared" si="13"/>
        <v/>
      </c>
      <c r="L96" s="69" t="e">
        <f>VLOOKUP(E96,[1]リスト!$A$2:$B$3,2,FALSE)</f>
        <v>#N/A</v>
      </c>
      <c r="M96" s="65">
        <f t="shared" si="11"/>
        <v>5</v>
      </c>
      <c r="N96" s="65">
        <f t="shared" si="19"/>
        <v>5</v>
      </c>
      <c r="O96" s="65">
        <f t="shared" si="12"/>
        <v>0</v>
      </c>
      <c r="P96" s="65">
        <f t="shared" si="14"/>
        <v>0</v>
      </c>
      <c r="Q96" s="65">
        <f t="shared" si="20"/>
        <v>0</v>
      </c>
      <c r="R96" s="65" t="str">
        <f t="shared" si="18"/>
        <v/>
      </c>
      <c r="S96" s="65" t="str">
        <f>IF(E96=[1]リスト!$A$2,'【例】参考様式（補助額計算書）'!B96,"")</f>
        <v/>
      </c>
      <c r="T96" s="65" t="str">
        <f>IF(E96=[1]リスト!$A$3,'【例】参考様式（補助額計算書）'!B96,"")</f>
        <v/>
      </c>
      <c r="U96" s="65" t="str">
        <f t="shared" si="17"/>
        <v/>
      </c>
      <c r="V96" s="65">
        <f t="shared" si="21"/>
        <v>0</v>
      </c>
      <c r="W96" s="70">
        <f t="shared" si="15"/>
        <v>0</v>
      </c>
    </row>
    <row r="97" spans="1:23" ht="34" customHeight="1" x14ac:dyDescent="0.35">
      <c r="A97" s="101"/>
      <c r="B97" s="416"/>
      <c r="C97" s="417"/>
      <c r="D97" s="417"/>
      <c r="E97" s="304"/>
      <c r="F97" s="305"/>
      <c r="G97" s="102"/>
      <c r="H97" s="102" t="str">
        <f t="shared" si="16"/>
        <v/>
      </c>
      <c r="I97" s="102"/>
      <c r="J97" s="124" t="str">
        <f t="shared" si="13"/>
        <v/>
      </c>
      <c r="L97" s="69" t="e">
        <f>VLOOKUP(E97,[1]リスト!$A$2:$B$3,2,FALSE)</f>
        <v>#N/A</v>
      </c>
      <c r="M97" s="65">
        <f t="shared" si="11"/>
        <v>5</v>
      </c>
      <c r="N97" s="65">
        <f t="shared" si="19"/>
        <v>5</v>
      </c>
      <c r="O97" s="65">
        <f t="shared" si="12"/>
        <v>0</v>
      </c>
      <c r="P97" s="65">
        <f>IF($D$14="有",C97+D97-I97,"")</f>
        <v>0</v>
      </c>
      <c r="Q97" s="65">
        <f t="shared" si="20"/>
        <v>0</v>
      </c>
      <c r="R97" s="65" t="str">
        <f t="shared" si="18"/>
        <v/>
      </c>
      <c r="S97" s="65" t="str">
        <f>IF(E97=[1]リスト!$A$2,'【例】参考様式（補助額計算書）'!B97,"")</f>
        <v/>
      </c>
      <c r="T97" s="65" t="str">
        <f>IF(E97=[1]リスト!$A$3,'【例】参考様式（補助額計算書）'!B97,"")</f>
        <v/>
      </c>
      <c r="U97" s="65" t="str">
        <f t="shared" si="17"/>
        <v/>
      </c>
      <c r="V97" s="65">
        <f t="shared" si="21"/>
        <v>0</v>
      </c>
      <c r="W97" s="70">
        <f t="shared" si="15"/>
        <v>0</v>
      </c>
    </row>
    <row r="98" spans="1:23" ht="34" customHeight="1" x14ac:dyDescent="0.35">
      <c r="A98" s="101"/>
      <c r="B98" s="416"/>
      <c r="C98" s="417"/>
      <c r="D98" s="417"/>
      <c r="E98" s="304"/>
      <c r="F98" s="305"/>
      <c r="G98" s="102"/>
      <c r="H98" s="102" t="str">
        <f t="shared" si="16"/>
        <v/>
      </c>
      <c r="I98" s="102"/>
      <c r="J98" s="124" t="str">
        <f t="shared" si="13"/>
        <v/>
      </c>
      <c r="L98" s="69" t="e">
        <f>VLOOKUP(E98,[1]リスト!$A$2:$B$3,2,FALSE)</f>
        <v>#N/A</v>
      </c>
      <c r="M98" s="65">
        <f t="shared" si="11"/>
        <v>5</v>
      </c>
      <c r="N98" s="65">
        <f t="shared" si="19"/>
        <v>5</v>
      </c>
      <c r="O98" s="65">
        <f t="shared" si="12"/>
        <v>0</v>
      </c>
      <c r="P98" s="65">
        <f>IF($D$14="有",C98+D98-I98,"")</f>
        <v>0</v>
      </c>
      <c r="Q98" s="65">
        <f t="shared" si="20"/>
        <v>0</v>
      </c>
      <c r="R98" s="65" t="str">
        <f t="shared" si="18"/>
        <v/>
      </c>
      <c r="S98" s="65" t="str">
        <f>IF(E98=[1]リスト!$A$2,'【例】参考様式（補助額計算書）'!B98,"")</f>
        <v/>
      </c>
      <c r="T98" s="65" t="str">
        <f>IF(E98=[1]リスト!$A$3,'【例】参考様式（補助額計算書）'!B98,"")</f>
        <v/>
      </c>
      <c r="U98" s="65" t="str">
        <f t="shared" si="17"/>
        <v/>
      </c>
      <c r="V98" s="65">
        <f t="shared" si="21"/>
        <v>0</v>
      </c>
      <c r="W98" s="70">
        <f t="shared" si="15"/>
        <v>0</v>
      </c>
    </row>
    <row r="99" spans="1:23" ht="34" customHeight="1" x14ac:dyDescent="0.35">
      <c r="A99" s="101"/>
      <c r="B99" s="416"/>
      <c r="C99" s="417"/>
      <c r="D99" s="417"/>
      <c r="E99" s="304"/>
      <c r="F99" s="305"/>
      <c r="G99" s="102"/>
      <c r="H99" s="102" t="str">
        <f t="shared" si="16"/>
        <v/>
      </c>
      <c r="I99" s="102"/>
      <c r="J99" s="124" t="str">
        <f t="shared" si="13"/>
        <v/>
      </c>
      <c r="L99" s="69" t="e">
        <f>VLOOKUP(E99,[1]リスト!$A$2:$B$3,2,FALSE)</f>
        <v>#N/A</v>
      </c>
      <c r="M99" s="65">
        <f t="shared" si="11"/>
        <v>5</v>
      </c>
      <c r="N99" s="65">
        <f t="shared" si="19"/>
        <v>5</v>
      </c>
      <c r="O99" s="65">
        <f t="shared" si="12"/>
        <v>0</v>
      </c>
      <c r="P99" s="65">
        <f t="shared" ref="P99:P119" si="22">IF($D$14="有",C99+D99-I99,"")</f>
        <v>0</v>
      </c>
      <c r="Q99" s="65">
        <f t="shared" si="20"/>
        <v>0</v>
      </c>
      <c r="R99" s="65" t="str">
        <f t="shared" si="18"/>
        <v/>
      </c>
      <c r="S99" s="65" t="str">
        <f>IF(E99=[1]リスト!$A$2,'【例】参考様式（補助額計算書）'!B99,"")</f>
        <v/>
      </c>
      <c r="T99" s="65" t="str">
        <f>IF(E99=[1]リスト!$A$3,'【例】参考様式（補助額計算書）'!B99,"")</f>
        <v/>
      </c>
      <c r="U99" s="65" t="str">
        <f t="shared" si="17"/>
        <v/>
      </c>
      <c r="V99" s="65">
        <f t="shared" si="21"/>
        <v>0</v>
      </c>
      <c r="W99" s="70">
        <f t="shared" si="15"/>
        <v>0</v>
      </c>
    </row>
    <row r="100" spans="1:23" ht="34" customHeight="1" x14ac:dyDescent="0.35">
      <c r="A100" s="101"/>
      <c r="B100" s="416"/>
      <c r="C100" s="417"/>
      <c r="D100" s="417"/>
      <c r="E100" s="304"/>
      <c r="F100" s="305"/>
      <c r="G100" s="102"/>
      <c r="H100" s="102" t="str">
        <f t="shared" si="16"/>
        <v/>
      </c>
      <c r="I100" s="102"/>
      <c r="J100" s="124" t="str">
        <f t="shared" si="13"/>
        <v/>
      </c>
      <c r="L100" s="69" t="e">
        <f>VLOOKUP(E100,[1]リスト!$A$2:$B$3,2,FALSE)</f>
        <v>#N/A</v>
      </c>
      <c r="M100" s="65">
        <f t="shared" si="11"/>
        <v>5</v>
      </c>
      <c r="N100" s="65">
        <f t="shared" si="19"/>
        <v>5</v>
      </c>
      <c r="O100" s="65">
        <f t="shared" si="12"/>
        <v>0</v>
      </c>
      <c r="P100" s="65">
        <f>IF($D$14="有",C100+D100-I100,"")</f>
        <v>0</v>
      </c>
      <c r="Q100" s="65">
        <f t="shared" si="20"/>
        <v>0</v>
      </c>
      <c r="R100" s="65" t="str">
        <f t="shared" si="18"/>
        <v/>
      </c>
      <c r="S100" s="65" t="str">
        <f>IF(E100=[1]リスト!$A$2,'【例】参考様式（補助額計算書）'!B100,"")</f>
        <v/>
      </c>
      <c r="T100" s="65" t="str">
        <f>IF(E100=[1]リスト!$A$3,'【例】参考様式（補助額計算書）'!B100,"")</f>
        <v/>
      </c>
      <c r="U100" s="65" t="str">
        <f t="shared" si="17"/>
        <v/>
      </c>
      <c r="V100" s="65">
        <f t="shared" si="21"/>
        <v>0</v>
      </c>
      <c r="W100" s="70">
        <f t="shared" si="15"/>
        <v>0</v>
      </c>
    </row>
    <row r="101" spans="1:23" ht="34" customHeight="1" x14ac:dyDescent="0.35">
      <c r="A101" s="101"/>
      <c r="B101" s="416"/>
      <c r="C101" s="417"/>
      <c r="D101" s="417"/>
      <c r="E101" s="304"/>
      <c r="F101" s="305"/>
      <c r="G101" s="102"/>
      <c r="H101" s="102" t="str">
        <f t="shared" si="16"/>
        <v/>
      </c>
      <c r="I101" s="102"/>
      <c r="J101" s="124" t="str">
        <f t="shared" si="13"/>
        <v/>
      </c>
      <c r="L101" s="69" t="e">
        <f>VLOOKUP(E101,[1]リスト!$A$2:$B$3,2,FALSE)</f>
        <v>#N/A</v>
      </c>
      <c r="M101" s="65">
        <f t="shared" si="11"/>
        <v>5</v>
      </c>
      <c r="N101" s="65">
        <f t="shared" si="19"/>
        <v>5</v>
      </c>
      <c r="O101" s="65">
        <f t="shared" si="12"/>
        <v>0</v>
      </c>
      <c r="P101" s="65">
        <f>IF($D$14="有",C101+D101-I101,"")</f>
        <v>0</v>
      </c>
      <c r="Q101" s="65">
        <f t="shared" si="20"/>
        <v>0</v>
      </c>
      <c r="R101" s="65" t="str">
        <f t="shared" si="18"/>
        <v/>
      </c>
      <c r="S101" s="65" t="str">
        <f>IF(E101=[1]リスト!$A$2,'【例】参考様式（補助額計算書）'!B101,"")</f>
        <v/>
      </c>
      <c r="T101" s="65" t="str">
        <f>IF(E101=[1]リスト!$A$3,'【例】参考様式（補助額計算書）'!B101,"")</f>
        <v/>
      </c>
      <c r="U101" s="65" t="str">
        <f t="shared" si="17"/>
        <v/>
      </c>
      <c r="V101" s="65">
        <f t="shared" si="21"/>
        <v>0</v>
      </c>
      <c r="W101" s="70">
        <f t="shared" si="15"/>
        <v>0</v>
      </c>
    </row>
    <row r="102" spans="1:23" ht="34" customHeight="1" x14ac:dyDescent="0.35">
      <c r="A102" s="101"/>
      <c r="B102" s="416"/>
      <c r="C102" s="417"/>
      <c r="D102" s="417"/>
      <c r="E102" s="304"/>
      <c r="F102" s="305"/>
      <c r="G102" s="102"/>
      <c r="H102" s="102" t="str">
        <f t="shared" si="16"/>
        <v/>
      </c>
      <c r="I102" s="102"/>
      <c r="J102" s="124" t="str">
        <f t="shared" si="13"/>
        <v/>
      </c>
      <c r="L102" s="69" t="e">
        <f>VLOOKUP(E102,[1]リスト!$A$2:$B$3,2,FALSE)</f>
        <v>#N/A</v>
      </c>
      <c r="M102" s="65">
        <f t="shared" si="11"/>
        <v>5</v>
      </c>
      <c r="N102" s="65">
        <f t="shared" si="19"/>
        <v>5</v>
      </c>
      <c r="O102" s="65">
        <f t="shared" si="12"/>
        <v>0</v>
      </c>
      <c r="P102" s="65">
        <f t="shared" si="22"/>
        <v>0</v>
      </c>
      <c r="Q102" s="65">
        <f t="shared" si="20"/>
        <v>0</v>
      </c>
      <c r="R102" s="65" t="str">
        <f t="shared" si="18"/>
        <v/>
      </c>
      <c r="S102" s="65" t="str">
        <f>IF(E102=[1]リスト!$A$2,'【例】参考様式（補助額計算書）'!B102,"")</f>
        <v/>
      </c>
      <c r="T102" s="65" t="str">
        <f>IF(E102=[1]リスト!$A$3,'【例】参考様式（補助額計算書）'!B102,"")</f>
        <v/>
      </c>
      <c r="U102" s="65" t="str">
        <f t="shared" si="17"/>
        <v/>
      </c>
      <c r="V102" s="65">
        <f t="shared" si="21"/>
        <v>0</v>
      </c>
      <c r="W102" s="70">
        <f t="shared" si="15"/>
        <v>0</v>
      </c>
    </row>
    <row r="103" spans="1:23" ht="34" customHeight="1" x14ac:dyDescent="0.35">
      <c r="A103" s="101"/>
      <c r="B103" s="416"/>
      <c r="C103" s="417"/>
      <c r="D103" s="417"/>
      <c r="E103" s="304"/>
      <c r="F103" s="305"/>
      <c r="G103" s="102"/>
      <c r="H103" s="102" t="str">
        <f t="shared" si="16"/>
        <v/>
      </c>
      <c r="I103" s="102"/>
      <c r="J103" s="124" t="str">
        <f t="shared" si="13"/>
        <v/>
      </c>
      <c r="L103" s="69" t="e">
        <f>VLOOKUP(E103,[1]リスト!$A$2:$B$3,2,FALSE)</f>
        <v>#N/A</v>
      </c>
      <c r="M103" s="65">
        <f t="shared" si="11"/>
        <v>5</v>
      </c>
      <c r="N103" s="65">
        <f t="shared" si="19"/>
        <v>5</v>
      </c>
      <c r="O103" s="65">
        <f t="shared" si="12"/>
        <v>0</v>
      </c>
      <c r="P103" s="65">
        <f>IF($D$14="有",C103+D103-I103,"")</f>
        <v>0</v>
      </c>
      <c r="Q103" s="65">
        <f t="shared" si="20"/>
        <v>0</v>
      </c>
      <c r="R103" s="65" t="str">
        <f t="shared" si="18"/>
        <v/>
      </c>
      <c r="S103" s="65" t="str">
        <f>IF(E103=[1]リスト!$A$2,'【例】参考様式（補助額計算書）'!B103,"")</f>
        <v/>
      </c>
      <c r="T103" s="65" t="str">
        <f>IF(E103=[1]リスト!$A$3,'【例】参考様式（補助額計算書）'!B103,"")</f>
        <v/>
      </c>
      <c r="U103" s="65" t="str">
        <f t="shared" si="17"/>
        <v/>
      </c>
      <c r="V103" s="65">
        <f t="shared" si="21"/>
        <v>0</v>
      </c>
      <c r="W103" s="70">
        <f t="shared" si="15"/>
        <v>0</v>
      </c>
    </row>
    <row r="104" spans="1:23" ht="34" customHeight="1" x14ac:dyDescent="0.35">
      <c r="A104" s="101"/>
      <c r="B104" s="416"/>
      <c r="C104" s="417"/>
      <c r="D104" s="417"/>
      <c r="E104" s="304"/>
      <c r="F104" s="305"/>
      <c r="G104" s="102"/>
      <c r="H104" s="102" t="str">
        <f t="shared" si="16"/>
        <v/>
      </c>
      <c r="I104" s="102"/>
      <c r="J104" s="124" t="str">
        <f t="shared" si="13"/>
        <v/>
      </c>
      <c r="L104" s="69" t="e">
        <f>VLOOKUP(E104,[1]リスト!$A$2:$B$3,2,FALSE)</f>
        <v>#N/A</v>
      </c>
      <c r="M104" s="65">
        <f t="shared" si="11"/>
        <v>5</v>
      </c>
      <c r="N104" s="65">
        <f t="shared" si="19"/>
        <v>5</v>
      </c>
      <c r="O104" s="65">
        <f t="shared" si="12"/>
        <v>0</v>
      </c>
      <c r="P104" s="65">
        <f>IF($D$14="有",C104+D104-I104,"")</f>
        <v>0</v>
      </c>
      <c r="Q104" s="65">
        <f t="shared" si="20"/>
        <v>0</v>
      </c>
      <c r="R104" s="65" t="str">
        <f t="shared" si="18"/>
        <v/>
      </c>
      <c r="S104" s="65" t="str">
        <f>IF(E104=[1]リスト!$A$2,'【例】参考様式（補助額計算書）'!B104,"")</f>
        <v/>
      </c>
      <c r="T104" s="65" t="str">
        <f>IF(E104=[1]リスト!$A$3,'【例】参考様式（補助額計算書）'!B104,"")</f>
        <v/>
      </c>
      <c r="U104" s="65" t="str">
        <f t="shared" si="17"/>
        <v/>
      </c>
      <c r="V104" s="65">
        <f t="shared" si="21"/>
        <v>0</v>
      </c>
      <c r="W104" s="70">
        <f t="shared" si="15"/>
        <v>0</v>
      </c>
    </row>
    <row r="105" spans="1:23" ht="34" customHeight="1" x14ac:dyDescent="0.35">
      <c r="A105" s="101"/>
      <c r="B105" s="416"/>
      <c r="C105" s="417"/>
      <c r="D105" s="417"/>
      <c r="E105" s="304"/>
      <c r="F105" s="305"/>
      <c r="G105" s="102"/>
      <c r="H105" s="102" t="str">
        <f t="shared" si="16"/>
        <v/>
      </c>
      <c r="I105" s="102"/>
      <c r="J105" s="124" t="str">
        <f t="shared" si="13"/>
        <v/>
      </c>
      <c r="L105" s="69" t="e">
        <f>VLOOKUP(E105,[1]リスト!$A$2:$B$3,2,FALSE)</f>
        <v>#N/A</v>
      </c>
      <c r="M105" s="65">
        <f t="shared" si="11"/>
        <v>5</v>
      </c>
      <c r="N105" s="65">
        <f t="shared" si="19"/>
        <v>5</v>
      </c>
      <c r="O105" s="65">
        <f t="shared" si="12"/>
        <v>0</v>
      </c>
      <c r="P105" s="65">
        <f>IF($D$14="有",C105+D105-I105,"")</f>
        <v>0</v>
      </c>
      <c r="Q105" s="65">
        <f t="shared" si="20"/>
        <v>0</v>
      </c>
      <c r="R105" s="65" t="str">
        <f t="shared" si="18"/>
        <v/>
      </c>
      <c r="S105" s="65" t="str">
        <f>IF(E105=[1]リスト!$A$2,'【例】参考様式（補助額計算書）'!B105,"")</f>
        <v/>
      </c>
      <c r="T105" s="65" t="str">
        <f>IF(E105=[1]リスト!$A$3,'【例】参考様式（補助額計算書）'!B105,"")</f>
        <v/>
      </c>
      <c r="U105" s="65" t="str">
        <f t="shared" si="17"/>
        <v/>
      </c>
      <c r="V105" s="65">
        <f t="shared" si="21"/>
        <v>0</v>
      </c>
      <c r="W105" s="70">
        <f t="shared" si="15"/>
        <v>0</v>
      </c>
    </row>
    <row r="106" spans="1:23" ht="34" customHeight="1" x14ac:dyDescent="0.35">
      <c r="A106" s="101"/>
      <c r="B106" s="416"/>
      <c r="C106" s="417"/>
      <c r="D106" s="417"/>
      <c r="E106" s="304"/>
      <c r="F106" s="305"/>
      <c r="G106" s="102"/>
      <c r="H106" s="102" t="str">
        <f t="shared" si="16"/>
        <v/>
      </c>
      <c r="I106" s="102"/>
      <c r="J106" s="124" t="str">
        <f t="shared" si="13"/>
        <v/>
      </c>
      <c r="L106" s="69" t="e">
        <f>VLOOKUP(E106,[1]リスト!$A$2:$B$3,2,FALSE)</f>
        <v>#N/A</v>
      </c>
      <c r="M106" s="65">
        <f t="shared" si="11"/>
        <v>5</v>
      </c>
      <c r="N106" s="65">
        <f t="shared" si="19"/>
        <v>5</v>
      </c>
      <c r="O106" s="65">
        <f t="shared" si="12"/>
        <v>0</v>
      </c>
      <c r="P106" s="65">
        <f t="shared" si="22"/>
        <v>0</v>
      </c>
      <c r="Q106" s="65">
        <f t="shared" si="20"/>
        <v>0</v>
      </c>
      <c r="R106" s="65" t="str">
        <f t="shared" si="18"/>
        <v/>
      </c>
      <c r="S106" s="65" t="str">
        <f>IF(E106=[1]リスト!$A$2,'【例】参考様式（補助額計算書）'!B106,"")</f>
        <v/>
      </c>
      <c r="T106" s="65" t="str">
        <f>IF(E106=[1]リスト!$A$3,'【例】参考様式（補助額計算書）'!B106,"")</f>
        <v/>
      </c>
      <c r="U106" s="65" t="str">
        <f t="shared" si="17"/>
        <v/>
      </c>
      <c r="V106" s="65">
        <f t="shared" si="21"/>
        <v>0</v>
      </c>
      <c r="W106" s="70">
        <f t="shared" si="15"/>
        <v>0</v>
      </c>
    </row>
    <row r="107" spans="1:23" ht="34" customHeight="1" x14ac:dyDescent="0.35">
      <c r="A107" s="101"/>
      <c r="B107" s="416"/>
      <c r="C107" s="417"/>
      <c r="D107" s="417"/>
      <c r="E107" s="304"/>
      <c r="F107" s="305"/>
      <c r="G107" s="102"/>
      <c r="H107" s="102" t="str">
        <f t="shared" si="16"/>
        <v/>
      </c>
      <c r="I107" s="102"/>
      <c r="J107" s="124" t="str">
        <f t="shared" si="13"/>
        <v/>
      </c>
      <c r="L107" s="69" t="e">
        <f>VLOOKUP(E107,[1]リスト!$A$2:$B$3,2,FALSE)</f>
        <v>#N/A</v>
      </c>
      <c r="M107" s="65">
        <f t="shared" si="11"/>
        <v>5</v>
      </c>
      <c r="N107" s="65">
        <f t="shared" si="19"/>
        <v>5</v>
      </c>
      <c r="O107" s="65">
        <f t="shared" si="12"/>
        <v>0</v>
      </c>
      <c r="P107" s="65">
        <f t="shared" si="22"/>
        <v>0</v>
      </c>
      <c r="Q107" s="65">
        <f t="shared" si="20"/>
        <v>0</v>
      </c>
      <c r="R107" s="65" t="str">
        <f t="shared" si="18"/>
        <v/>
      </c>
      <c r="S107" s="65" t="str">
        <f>IF(E107=[1]リスト!$A$2,'【例】参考様式（補助額計算書）'!B107,"")</f>
        <v/>
      </c>
      <c r="T107" s="65" t="str">
        <f>IF(E107=[1]リスト!$A$3,'【例】参考様式（補助額計算書）'!B107,"")</f>
        <v/>
      </c>
      <c r="U107" s="65" t="str">
        <f t="shared" si="17"/>
        <v/>
      </c>
      <c r="V107" s="65">
        <f t="shared" si="21"/>
        <v>0</v>
      </c>
      <c r="W107" s="70">
        <f t="shared" si="15"/>
        <v>0</v>
      </c>
    </row>
    <row r="108" spans="1:23" ht="34" customHeight="1" x14ac:dyDescent="0.35">
      <c r="A108" s="101"/>
      <c r="B108" s="416"/>
      <c r="C108" s="417"/>
      <c r="D108" s="417"/>
      <c r="E108" s="304"/>
      <c r="F108" s="305"/>
      <c r="G108" s="102"/>
      <c r="H108" s="102" t="str">
        <f t="shared" si="16"/>
        <v/>
      </c>
      <c r="I108" s="102"/>
      <c r="J108" s="124" t="str">
        <f t="shared" si="13"/>
        <v/>
      </c>
      <c r="L108" s="69" t="e">
        <f>VLOOKUP(E108,[1]リスト!$A$2:$B$3,2,FALSE)</f>
        <v>#N/A</v>
      </c>
      <c r="M108" s="65">
        <f t="shared" si="11"/>
        <v>5</v>
      </c>
      <c r="N108" s="65">
        <f t="shared" si="19"/>
        <v>5</v>
      </c>
      <c r="O108" s="65">
        <f t="shared" si="12"/>
        <v>0</v>
      </c>
      <c r="P108" s="65">
        <f t="shared" si="22"/>
        <v>0</v>
      </c>
      <c r="Q108" s="65">
        <f t="shared" si="20"/>
        <v>0</v>
      </c>
      <c r="R108" s="65" t="str">
        <f t="shared" si="18"/>
        <v/>
      </c>
      <c r="S108" s="65" t="str">
        <f>IF(E108=[1]リスト!$A$2,'【例】参考様式（補助額計算書）'!B108,"")</f>
        <v/>
      </c>
      <c r="T108" s="65" t="str">
        <f>IF(E108=[1]リスト!$A$3,'【例】参考様式（補助額計算書）'!B108,"")</f>
        <v/>
      </c>
      <c r="U108" s="65" t="str">
        <f t="shared" si="17"/>
        <v/>
      </c>
      <c r="V108" s="65">
        <f t="shared" si="21"/>
        <v>0</v>
      </c>
      <c r="W108" s="70">
        <f t="shared" si="15"/>
        <v>0</v>
      </c>
    </row>
    <row r="109" spans="1:23" ht="34" customHeight="1" x14ac:dyDescent="0.35">
      <c r="A109" s="101"/>
      <c r="B109" s="416"/>
      <c r="C109" s="417"/>
      <c r="D109" s="417"/>
      <c r="E109" s="304"/>
      <c r="F109" s="305"/>
      <c r="G109" s="102"/>
      <c r="H109" s="102" t="str">
        <f t="shared" si="16"/>
        <v/>
      </c>
      <c r="I109" s="102"/>
      <c r="J109" s="124" t="str">
        <f t="shared" si="13"/>
        <v/>
      </c>
      <c r="L109" s="69" t="e">
        <f>VLOOKUP(E109,[1]リスト!$A$2:$B$3,2,FALSE)</f>
        <v>#N/A</v>
      </c>
      <c r="M109" s="65">
        <f t="shared" si="11"/>
        <v>5</v>
      </c>
      <c r="N109" s="65">
        <f t="shared" si="19"/>
        <v>5</v>
      </c>
      <c r="O109" s="65">
        <f t="shared" si="12"/>
        <v>0</v>
      </c>
      <c r="P109" s="65">
        <f t="shared" si="22"/>
        <v>0</v>
      </c>
      <c r="Q109" s="65">
        <f t="shared" si="20"/>
        <v>0</v>
      </c>
      <c r="R109" s="65" t="str">
        <f t="shared" si="18"/>
        <v/>
      </c>
      <c r="S109" s="65" t="str">
        <f>IF(E109=[1]リスト!$A$2,'【例】参考様式（補助額計算書）'!B109,"")</f>
        <v/>
      </c>
      <c r="T109" s="65" t="str">
        <f>IF(E109=[1]リスト!$A$3,'【例】参考様式（補助額計算書）'!B109,"")</f>
        <v/>
      </c>
      <c r="U109" s="65" t="str">
        <f t="shared" si="17"/>
        <v/>
      </c>
      <c r="V109" s="65">
        <f t="shared" si="21"/>
        <v>0</v>
      </c>
      <c r="W109" s="70">
        <f t="shared" si="15"/>
        <v>0</v>
      </c>
    </row>
    <row r="110" spans="1:23" ht="34" customHeight="1" x14ac:dyDescent="0.35">
      <c r="A110" s="101"/>
      <c r="B110" s="416"/>
      <c r="C110" s="417"/>
      <c r="D110" s="417"/>
      <c r="E110" s="304"/>
      <c r="F110" s="305"/>
      <c r="G110" s="102"/>
      <c r="H110" s="102" t="str">
        <f t="shared" si="16"/>
        <v/>
      </c>
      <c r="I110" s="102"/>
      <c r="J110" s="124" t="str">
        <f t="shared" si="13"/>
        <v/>
      </c>
      <c r="L110" s="69" t="e">
        <f>VLOOKUP(E110,[1]リスト!$A$2:$B$3,2,FALSE)</f>
        <v>#N/A</v>
      </c>
      <c r="M110" s="65">
        <f t="shared" si="11"/>
        <v>5</v>
      </c>
      <c r="N110" s="65">
        <f t="shared" si="19"/>
        <v>5</v>
      </c>
      <c r="O110" s="65">
        <f t="shared" si="12"/>
        <v>0</v>
      </c>
      <c r="P110" s="65">
        <f t="shared" si="22"/>
        <v>0</v>
      </c>
      <c r="Q110" s="65">
        <f t="shared" si="20"/>
        <v>0</v>
      </c>
      <c r="R110" s="65" t="str">
        <f t="shared" si="18"/>
        <v/>
      </c>
      <c r="S110" s="65" t="str">
        <f>IF(E110=[1]リスト!$A$2,'【例】参考様式（補助額計算書）'!B110,"")</f>
        <v/>
      </c>
      <c r="T110" s="65" t="str">
        <f>IF(E110=[1]リスト!$A$3,'【例】参考様式（補助額計算書）'!B110,"")</f>
        <v/>
      </c>
      <c r="U110" s="65" t="str">
        <f t="shared" si="17"/>
        <v/>
      </c>
      <c r="V110" s="65">
        <f t="shared" si="21"/>
        <v>0</v>
      </c>
      <c r="W110" s="70">
        <f t="shared" si="15"/>
        <v>0</v>
      </c>
    </row>
    <row r="111" spans="1:23" ht="34" customHeight="1" x14ac:dyDescent="0.35">
      <c r="A111" s="101"/>
      <c r="B111" s="416"/>
      <c r="C111" s="417"/>
      <c r="D111" s="417"/>
      <c r="E111" s="304"/>
      <c r="F111" s="305"/>
      <c r="G111" s="102"/>
      <c r="H111" s="102" t="str">
        <f t="shared" si="16"/>
        <v/>
      </c>
      <c r="I111" s="102"/>
      <c r="J111" s="124" t="str">
        <f t="shared" si="13"/>
        <v/>
      </c>
      <c r="L111" s="69" t="e">
        <f>VLOOKUP(E111,[1]リスト!$A$2:$B$3,2,FALSE)</f>
        <v>#N/A</v>
      </c>
      <c r="M111" s="65">
        <f t="shared" si="11"/>
        <v>5</v>
      </c>
      <c r="N111" s="65">
        <f t="shared" si="19"/>
        <v>5</v>
      </c>
      <c r="O111" s="65">
        <f t="shared" si="12"/>
        <v>0</v>
      </c>
      <c r="P111" s="65">
        <f t="shared" si="22"/>
        <v>0</v>
      </c>
      <c r="Q111" s="65">
        <f t="shared" si="20"/>
        <v>0</v>
      </c>
      <c r="R111" s="65" t="str">
        <f t="shared" si="18"/>
        <v/>
      </c>
      <c r="S111" s="65" t="str">
        <f>IF(E111=[1]リスト!$A$2,'【例】参考様式（補助額計算書）'!B111,"")</f>
        <v/>
      </c>
      <c r="T111" s="65" t="str">
        <f>IF(E111=[1]リスト!$A$3,'【例】参考様式（補助額計算書）'!B111,"")</f>
        <v/>
      </c>
      <c r="U111" s="65" t="str">
        <f t="shared" si="17"/>
        <v/>
      </c>
      <c r="V111" s="65">
        <f t="shared" si="21"/>
        <v>0</v>
      </c>
      <c r="W111" s="70">
        <f t="shared" si="15"/>
        <v>0</v>
      </c>
    </row>
    <row r="112" spans="1:23" ht="34" customHeight="1" x14ac:dyDescent="0.35">
      <c r="A112" s="101"/>
      <c r="B112" s="416"/>
      <c r="C112" s="417"/>
      <c r="D112" s="417"/>
      <c r="E112" s="304"/>
      <c r="F112" s="305"/>
      <c r="G112" s="102"/>
      <c r="H112" s="102" t="str">
        <f t="shared" si="16"/>
        <v/>
      </c>
      <c r="I112" s="102"/>
      <c r="J112" s="124" t="str">
        <f t="shared" si="13"/>
        <v/>
      </c>
      <c r="L112" s="69" t="e">
        <f>VLOOKUP(E112,[1]リスト!$A$2:$B$3,2,FALSE)</f>
        <v>#N/A</v>
      </c>
      <c r="M112" s="65">
        <f t="shared" si="11"/>
        <v>5</v>
      </c>
      <c r="N112" s="65">
        <f t="shared" si="19"/>
        <v>5</v>
      </c>
      <c r="O112" s="65">
        <f t="shared" si="12"/>
        <v>0</v>
      </c>
      <c r="P112" s="65">
        <f t="shared" si="22"/>
        <v>0</v>
      </c>
      <c r="Q112" s="65">
        <f t="shared" si="20"/>
        <v>0</v>
      </c>
      <c r="R112" s="65" t="str">
        <f t="shared" si="18"/>
        <v/>
      </c>
      <c r="S112" s="65" t="str">
        <f>IF(E112=[1]リスト!$A$2,'【例】参考様式（補助額計算書）'!B112,"")</f>
        <v/>
      </c>
      <c r="T112" s="65" t="str">
        <f>IF(E112=[1]リスト!$A$3,'【例】参考様式（補助額計算書）'!B112,"")</f>
        <v/>
      </c>
      <c r="U112" s="65" t="str">
        <f t="shared" si="17"/>
        <v/>
      </c>
      <c r="V112" s="65">
        <f t="shared" si="21"/>
        <v>0</v>
      </c>
      <c r="W112" s="70">
        <f t="shared" si="15"/>
        <v>0</v>
      </c>
    </row>
    <row r="113" spans="1:23" ht="34" customHeight="1" x14ac:dyDescent="0.35">
      <c r="A113" s="101"/>
      <c r="B113" s="416"/>
      <c r="C113" s="417"/>
      <c r="D113" s="417"/>
      <c r="E113" s="304"/>
      <c r="F113" s="305"/>
      <c r="G113" s="102"/>
      <c r="H113" s="102" t="str">
        <f t="shared" si="16"/>
        <v/>
      </c>
      <c r="I113" s="102"/>
      <c r="J113" s="124" t="str">
        <f t="shared" si="13"/>
        <v/>
      </c>
      <c r="L113" s="69" t="e">
        <f>VLOOKUP(E113,[1]リスト!$A$2:$B$3,2,FALSE)</f>
        <v>#N/A</v>
      </c>
      <c r="M113" s="65">
        <f t="shared" si="11"/>
        <v>5</v>
      </c>
      <c r="N113" s="65">
        <f t="shared" si="19"/>
        <v>5</v>
      </c>
      <c r="O113" s="65">
        <f t="shared" si="12"/>
        <v>0</v>
      </c>
      <c r="P113" s="65">
        <f t="shared" si="22"/>
        <v>0</v>
      </c>
      <c r="Q113" s="65">
        <f t="shared" si="20"/>
        <v>0</v>
      </c>
      <c r="R113" s="65" t="str">
        <f t="shared" si="18"/>
        <v/>
      </c>
      <c r="S113" s="65" t="str">
        <f>IF(E113=[1]リスト!$A$2,'【例】参考様式（補助額計算書）'!B113,"")</f>
        <v/>
      </c>
      <c r="T113" s="65" t="str">
        <f>IF(E113=[1]リスト!$A$3,'【例】参考様式（補助額計算書）'!B113,"")</f>
        <v/>
      </c>
      <c r="U113" s="65" t="str">
        <f t="shared" si="17"/>
        <v/>
      </c>
      <c r="V113" s="65">
        <f t="shared" si="21"/>
        <v>0</v>
      </c>
      <c r="W113" s="70">
        <f t="shared" si="15"/>
        <v>0</v>
      </c>
    </row>
    <row r="114" spans="1:23" ht="34" customHeight="1" x14ac:dyDescent="0.35">
      <c r="A114" s="101"/>
      <c r="B114" s="416"/>
      <c r="C114" s="417"/>
      <c r="D114" s="417"/>
      <c r="E114" s="304"/>
      <c r="F114" s="305"/>
      <c r="G114" s="102"/>
      <c r="H114" s="102" t="str">
        <f t="shared" si="16"/>
        <v/>
      </c>
      <c r="I114" s="102"/>
      <c r="J114" s="124" t="str">
        <f t="shared" si="13"/>
        <v/>
      </c>
      <c r="L114" s="69" t="e">
        <f>VLOOKUP(E114,[1]リスト!$A$2:$B$3,2,FALSE)</f>
        <v>#N/A</v>
      </c>
      <c r="M114" s="65">
        <f t="shared" si="11"/>
        <v>5</v>
      </c>
      <c r="N114" s="65">
        <f t="shared" si="19"/>
        <v>5</v>
      </c>
      <c r="O114" s="65">
        <f t="shared" si="12"/>
        <v>0</v>
      </c>
      <c r="P114" s="65">
        <f t="shared" si="22"/>
        <v>0</v>
      </c>
      <c r="Q114" s="65">
        <f t="shared" si="20"/>
        <v>0</v>
      </c>
      <c r="R114" s="65" t="str">
        <f t="shared" si="18"/>
        <v/>
      </c>
      <c r="S114" s="65" t="str">
        <f>IF(E114=[1]リスト!$A$2,'【例】参考様式（補助額計算書）'!B114,"")</f>
        <v/>
      </c>
      <c r="T114" s="65" t="str">
        <f>IF(E114=[1]リスト!$A$3,'【例】参考様式（補助額計算書）'!B114,"")</f>
        <v/>
      </c>
      <c r="U114" s="65" t="str">
        <f t="shared" si="17"/>
        <v/>
      </c>
      <c r="V114" s="65">
        <f t="shared" si="21"/>
        <v>0</v>
      </c>
      <c r="W114" s="70">
        <f t="shared" si="15"/>
        <v>0</v>
      </c>
    </row>
    <row r="115" spans="1:23" ht="34" customHeight="1" x14ac:dyDescent="0.35">
      <c r="A115" s="101"/>
      <c r="B115" s="416"/>
      <c r="C115" s="417"/>
      <c r="D115" s="417"/>
      <c r="E115" s="304"/>
      <c r="F115" s="305"/>
      <c r="G115" s="102"/>
      <c r="H115" s="102" t="str">
        <f t="shared" si="16"/>
        <v/>
      </c>
      <c r="I115" s="102"/>
      <c r="J115" s="124" t="str">
        <f t="shared" si="13"/>
        <v/>
      </c>
      <c r="L115" s="69" t="e">
        <f>VLOOKUP(E115,[1]リスト!$A$2:$B$3,2,FALSE)</f>
        <v>#N/A</v>
      </c>
      <c r="M115" s="65">
        <f t="shared" si="11"/>
        <v>5</v>
      </c>
      <c r="N115" s="65">
        <f t="shared" si="19"/>
        <v>5</v>
      </c>
      <c r="O115" s="65">
        <f t="shared" si="12"/>
        <v>0</v>
      </c>
      <c r="P115" s="65">
        <f t="shared" si="22"/>
        <v>0</v>
      </c>
      <c r="Q115" s="65">
        <f t="shared" si="20"/>
        <v>0</v>
      </c>
      <c r="R115" s="65" t="str">
        <f t="shared" si="18"/>
        <v/>
      </c>
      <c r="S115" s="65" t="str">
        <f>IF(E115=[1]リスト!$A$2,'【例】参考様式（補助額計算書）'!B115,"")</f>
        <v/>
      </c>
      <c r="T115" s="65" t="str">
        <f>IF(E115=[1]リスト!$A$3,'【例】参考様式（補助額計算書）'!B115,"")</f>
        <v/>
      </c>
      <c r="U115" s="65" t="str">
        <f t="shared" si="17"/>
        <v/>
      </c>
      <c r="V115" s="65">
        <f t="shared" si="21"/>
        <v>0</v>
      </c>
      <c r="W115" s="70">
        <f t="shared" si="15"/>
        <v>0</v>
      </c>
    </row>
    <row r="116" spans="1:23" ht="34" customHeight="1" x14ac:dyDescent="0.35">
      <c r="A116" s="101"/>
      <c r="B116" s="416"/>
      <c r="C116" s="417"/>
      <c r="D116" s="417"/>
      <c r="E116" s="304"/>
      <c r="F116" s="305"/>
      <c r="G116" s="102"/>
      <c r="H116" s="102" t="str">
        <f t="shared" si="16"/>
        <v/>
      </c>
      <c r="I116" s="102"/>
      <c r="J116" s="124" t="str">
        <f t="shared" si="13"/>
        <v/>
      </c>
      <c r="L116" s="69" t="e">
        <f>VLOOKUP(E116,[1]リスト!$A$2:$B$3,2,FALSE)</f>
        <v>#N/A</v>
      </c>
      <c r="M116" s="65">
        <f t="shared" si="11"/>
        <v>5</v>
      </c>
      <c r="N116" s="65">
        <f t="shared" si="19"/>
        <v>5</v>
      </c>
      <c r="O116" s="65">
        <f t="shared" si="12"/>
        <v>0</v>
      </c>
      <c r="P116" s="65">
        <f t="shared" si="22"/>
        <v>0</v>
      </c>
      <c r="Q116" s="65">
        <f t="shared" si="20"/>
        <v>0</v>
      </c>
      <c r="R116" s="65" t="str">
        <f t="shared" si="18"/>
        <v/>
      </c>
      <c r="S116" s="65" t="str">
        <f>IF(E116=[1]リスト!$A$2,'【例】参考様式（補助額計算書）'!B116,"")</f>
        <v/>
      </c>
      <c r="T116" s="65" t="str">
        <f>IF(E116=[1]リスト!$A$3,'【例】参考様式（補助額計算書）'!B116,"")</f>
        <v/>
      </c>
      <c r="U116" s="65" t="str">
        <f t="shared" si="17"/>
        <v/>
      </c>
      <c r="V116" s="65">
        <f t="shared" si="21"/>
        <v>0</v>
      </c>
      <c r="W116" s="70">
        <f t="shared" si="15"/>
        <v>0</v>
      </c>
    </row>
    <row r="117" spans="1:23" ht="34" customHeight="1" x14ac:dyDescent="0.35">
      <c r="A117" s="101"/>
      <c r="B117" s="416"/>
      <c r="C117" s="417"/>
      <c r="D117" s="417"/>
      <c r="E117" s="304"/>
      <c r="F117" s="305"/>
      <c r="G117" s="102"/>
      <c r="H117" s="102" t="str">
        <f t="shared" si="16"/>
        <v/>
      </c>
      <c r="I117" s="102"/>
      <c r="J117" s="124" t="str">
        <f t="shared" si="13"/>
        <v/>
      </c>
      <c r="L117" s="69" t="e">
        <f>VLOOKUP(E117,[1]リスト!$A$2:$B$3,2,FALSE)</f>
        <v>#N/A</v>
      </c>
      <c r="M117" s="65">
        <f t="shared" si="11"/>
        <v>5</v>
      </c>
      <c r="N117" s="65">
        <f t="shared" si="19"/>
        <v>5</v>
      </c>
      <c r="O117" s="65">
        <f t="shared" si="12"/>
        <v>0</v>
      </c>
      <c r="P117" s="65">
        <f t="shared" si="22"/>
        <v>0</v>
      </c>
      <c r="Q117" s="65">
        <f t="shared" si="20"/>
        <v>0</v>
      </c>
      <c r="R117" s="65" t="str">
        <f t="shared" si="18"/>
        <v/>
      </c>
      <c r="S117" s="65" t="str">
        <f>IF(E117=[1]リスト!$A$2,'【例】参考様式（補助額計算書）'!B117,"")</f>
        <v/>
      </c>
      <c r="T117" s="65" t="str">
        <f>IF(E117=[1]リスト!$A$3,'【例】参考様式（補助額計算書）'!B117,"")</f>
        <v/>
      </c>
      <c r="U117" s="65" t="str">
        <f t="shared" si="17"/>
        <v/>
      </c>
      <c r="V117" s="65">
        <f t="shared" si="21"/>
        <v>0</v>
      </c>
      <c r="W117" s="70">
        <f t="shared" si="15"/>
        <v>0</v>
      </c>
    </row>
    <row r="118" spans="1:23" ht="34" customHeight="1" x14ac:dyDescent="0.35">
      <c r="A118" s="101"/>
      <c r="B118" s="416"/>
      <c r="C118" s="417"/>
      <c r="D118" s="417"/>
      <c r="E118" s="304"/>
      <c r="F118" s="305"/>
      <c r="G118" s="102"/>
      <c r="H118" s="102" t="str">
        <f t="shared" si="16"/>
        <v/>
      </c>
      <c r="I118" s="102"/>
      <c r="J118" s="124" t="str">
        <f t="shared" si="13"/>
        <v/>
      </c>
      <c r="L118" s="69" t="e">
        <f>VLOOKUP(E118,[1]リスト!$A$2:$B$3,2,FALSE)</f>
        <v>#N/A</v>
      </c>
      <c r="M118" s="65">
        <f t="shared" si="11"/>
        <v>5</v>
      </c>
      <c r="N118" s="65">
        <f t="shared" si="19"/>
        <v>5</v>
      </c>
      <c r="O118" s="65">
        <f t="shared" si="12"/>
        <v>0</v>
      </c>
      <c r="P118" s="65">
        <f t="shared" si="22"/>
        <v>0</v>
      </c>
      <c r="Q118" s="65">
        <f t="shared" si="20"/>
        <v>0</v>
      </c>
      <c r="R118" s="65" t="str">
        <f t="shared" si="18"/>
        <v/>
      </c>
      <c r="S118" s="65" t="str">
        <f>IF(E118=[1]リスト!$A$2,'【例】参考様式（補助額計算書）'!B118,"")</f>
        <v/>
      </c>
      <c r="T118" s="65" t="str">
        <f>IF(E118=[1]リスト!$A$3,'【例】参考様式（補助額計算書）'!B118,"")</f>
        <v/>
      </c>
      <c r="U118" s="65" t="str">
        <f t="shared" si="17"/>
        <v/>
      </c>
      <c r="V118" s="65">
        <f t="shared" si="21"/>
        <v>0</v>
      </c>
      <c r="W118" s="70">
        <f t="shared" si="15"/>
        <v>0</v>
      </c>
    </row>
    <row r="119" spans="1:23" ht="34" customHeight="1" x14ac:dyDescent="0.35">
      <c r="A119" s="101"/>
      <c r="B119" s="416"/>
      <c r="C119" s="417"/>
      <c r="D119" s="417"/>
      <c r="E119" s="304"/>
      <c r="F119" s="305"/>
      <c r="G119" s="102"/>
      <c r="H119" s="102" t="str">
        <f t="shared" si="16"/>
        <v/>
      </c>
      <c r="I119" s="102"/>
      <c r="J119" s="124" t="str">
        <f t="shared" si="13"/>
        <v/>
      </c>
      <c r="L119" s="69" t="e">
        <f>VLOOKUP(E119,[1]リスト!$A$2:$B$3,2,FALSE)</f>
        <v>#N/A</v>
      </c>
      <c r="M119" s="65">
        <f t="shared" si="11"/>
        <v>5</v>
      </c>
      <c r="N119" s="65">
        <f t="shared" si="19"/>
        <v>5</v>
      </c>
      <c r="O119" s="65">
        <f t="shared" si="12"/>
        <v>0</v>
      </c>
      <c r="P119" s="65">
        <f t="shared" si="22"/>
        <v>0</v>
      </c>
      <c r="Q119" s="65">
        <f t="shared" si="20"/>
        <v>0</v>
      </c>
      <c r="R119" s="65" t="str">
        <f t="shared" si="18"/>
        <v/>
      </c>
      <c r="S119" s="65" t="str">
        <f>IF(E119=[1]リスト!$A$2,'【例】参考様式（補助額計算書）'!B119,"")</f>
        <v/>
      </c>
      <c r="T119" s="65" t="str">
        <f>IF(E119=[1]リスト!$A$3,'【例】参考様式（補助額計算書）'!B119,"")</f>
        <v/>
      </c>
      <c r="U119" s="65" t="str">
        <f t="shared" si="17"/>
        <v/>
      </c>
      <c r="V119" s="65">
        <f t="shared" si="21"/>
        <v>0</v>
      </c>
      <c r="W119" s="70">
        <f t="shared" si="15"/>
        <v>0</v>
      </c>
    </row>
    <row r="120" spans="1:23" ht="34" customHeight="1" x14ac:dyDescent="0.35">
      <c r="A120" s="101"/>
      <c r="B120" s="416"/>
      <c r="C120" s="417"/>
      <c r="D120" s="417"/>
      <c r="E120" s="304"/>
      <c r="F120" s="305"/>
      <c r="G120" s="102"/>
      <c r="H120" s="102" t="str">
        <f t="shared" ref="H120:H121" si="23">IF(A120="","",SUM(L120:O120))</f>
        <v/>
      </c>
      <c r="I120" s="102"/>
      <c r="J120" s="124" t="str">
        <f t="shared" si="13"/>
        <v/>
      </c>
      <c r="L120" s="69" t="e">
        <f>VLOOKUP(E120,[1]リスト!$A$2:$B$3,2,FALSE)</f>
        <v>#N/A</v>
      </c>
      <c r="M120" s="65">
        <f t="shared" ref="M120" si="24">IF($D$14="有",5,0)</f>
        <v>5</v>
      </c>
      <c r="N120" s="65">
        <f t="shared" si="19"/>
        <v>5</v>
      </c>
      <c r="O120" s="65">
        <f>IF(G120="○",15,0)</f>
        <v>0</v>
      </c>
      <c r="P120" s="65">
        <f>IF($D$14="有",C120+D120-I120,"")</f>
        <v>0</v>
      </c>
      <c r="Q120" s="65">
        <f t="shared" si="20"/>
        <v>0</v>
      </c>
      <c r="R120" s="65" t="str">
        <f t="shared" si="18"/>
        <v/>
      </c>
      <c r="S120" s="65" t="str">
        <f>IF(E120=[1]リスト!$A$2,'【例】参考様式（補助額計算書）'!B120,"")</f>
        <v/>
      </c>
      <c r="T120" s="65" t="str">
        <f>IF(E120=[1]リスト!$A$3,'【例】参考様式（補助額計算書）'!B120,"")</f>
        <v/>
      </c>
      <c r="U120" s="65" t="str">
        <f t="shared" si="17"/>
        <v/>
      </c>
      <c r="V120" s="65">
        <f t="shared" si="21"/>
        <v>0</v>
      </c>
      <c r="W120" s="70">
        <f t="shared" si="15"/>
        <v>0</v>
      </c>
    </row>
    <row r="121" spans="1:23" ht="34" customHeight="1" x14ac:dyDescent="0.35">
      <c r="A121" s="101"/>
      <c r="B121" s="416"/>
      <c r="C121" s="417"/>
      <c r="D121" s="417"/>
      <c r="E121" s="304"/>
      <c r="F121" s="305"/>
      <c r="G121" s="102"/>
      <c r="H121" s="102" t="str">
        <f t="shared" si="23"/>
        <v/>
      </c>
      <c r="I121" s="102"/>
      <c r="J121" s="124" t="str">
        <f t="shared" ref="J121" si="25">IF(A121="","",ROUNDDOWN((C121+D121-I121)*H121/100,0))</f>
        <v/>
      </c>
      <c r="L121" s="69" t="e">
        <f>VLOOKUP(E121,[1]リスト!$A$2:$B$3,2,FALSE)</f>
        <v>#N/A</v>
      </c>
      <c r="M121" s="65">
        <f t="shared" si="3"/>
        <v>5</v>
      </c>
      <c r="N121" s="65">
        <f t="shared" si="19"/>
        <v>5</v>
      </c>
      <c r="O121" s="65">
        <f>IF(G121="○",15,0)</f>
        <v>0</v>
      </c>
      <c r="P121" s="65">
        <f>IF($D$14="有",C121+D121-I121,"")</f>
        <v>0</v>
      </c>
      <c r="Q121" s="65">
        <f t="shared" si="20"/>
        <v>0</v>
      </c>
      <c r="R121" s="65" t="str">
        <f t="shared" si="18"/>
        <v/>
      </c>
      <c r="S121" s="65" t="str">
        <f>IF(E121=[1]リスト!$A$2,'【例】参考様式（補助額計算書）'!B121,"")</f>
        <v/>
      </c>
      <c r="T121" s="65" t="str">
        <f>IF(E121=[1]リスト!$A$3,'【例】参考様式（補助額計算書）'!B121,"")</f>
        <v/>
      </c>
      <c r="U121" s="65" t="str">
        <f t="shared" si="17"/>
        <v/>
      </c>
      <c r="V121" s="65">
        <f t="shared" si="21"/>
        <v>0</v>
      </c>
      <c r="W121" s="70">
        <f t="shared" ref="W121:W122" si="26">IF($D$14="有",B121,"")</f>
        <v>0</v>
      </c>
    </row>
    <row r="122" spans="1:23" ht="34" customHeight="1" thickBot="1" x14ac:dyDescent="0.4">
      <c r="A122" s="103"/>
      <c r="B122" s="418"/>
      <c r="C122" s="419"/>
      <c r="D122" s="419"/>
      <c r="E122" s="302"/>
      <c r="F122" s="303"/>
      <c r="G122" s="104"/>
      <c r="H122" s="104" t="str">
        <f>IF(A122="","",SUM(L122:O122))</f>
        <v/>
      </c>
      <c r="I122" s="104"/>
      <c r="J122" s="125" t="str">
        <f>IF(A122="","",ROUNDDOWN((C122+D122-I122)*H122/100,0))</f>
        <v/>
      </c>
      <c r="L122" s="71" t="e">
        <f>VLOOKUP(E122,[1]リスト!$A$2:$B$3,2,FALSE)</f>
        <v>#N/A</v>
      </c>
      <c r="M122" s="65">
        <f>IF($D$14="有",5,0)</f>
        <v>5</v>
      </c>
      <c r="N122" s="65">
        <f t="shared" si="19"/>
        <v>5</v>
      </c>
      <c r="O122" s="65">
        <f>IF(G122="○",15,0)</f>
        <v>0</v>
      </c>
      <c r="P122" s="65">
        <f>IF($D$14="有",C122+D122-I122,"")</f>
        <v>0</v>
      </c>
      <c r="Q122" s="65">
        <f>IF($D$15="有",C122+D122-I122,"")</f>
        <v>0</v>
      </c>
      <c r="R122" s="65" t="str">
        <f>IF(G122="○",C122+D122-I122,"")</f>
        <v/>
      </c>
      <c r="S122" s="65" t="str">
        <f>IF(E122=[1]リスト!$A$2,'【例】参考様式（補助額計算書）'!B122,"")</f>
        <v/>
      </c>
      <c r="T122" s="65" t="str">
        <f>IF(E122=[1]リスト!$A$3,'【例】参考様式（補助額計算書）'!B122,"")</f>
        <v/>
      </c>
      <c r="U122" s="65" t="str">
        <f>IF(G122="○",B122,"")</f>
        <v/>
      </c>
      <c r="V122" s="65">
        <f>IF($D$15="有",B122,"")</f>
        <v>0</v>
      </c>
      <c r="W122" s="70">
        <f t="shared" si="26"/>
        <v>0</v>
      </c>
    </row>
    <row r="123" spans="1:23" x14ac:dyDescent="0.35">
      <c r="A123" s="72"/>
      <c r="B123" s="73"/>
      <c r="C123" s="74"/>
      <c r="D123" s="74"/>
      <c r="E123" s="75"/>
      <c r="F123" s="75"/>
      <c r="G123" s="72"/>
      <c r="H123" s="72"/>
      <c r="I123" s="72"/>
      <c r="J123" s="74"/>
      <c r="U123" s="65" t="str">
        <f>IF(G123="○",B123,"")</f>
        <v/>
      </c>
    </row>
    <row r="124" spans="1:23" x14ac:dyDescent="0.35">
      <c r="A124" s="72"/>
      <c r="B124" s="73"/>
      <c r="C124" s="74"/>
      <c r="D124" s="74"/>
      <c r="E124" s="75"/>
      <c r="F124" s="75"/>
      <c r="G124" s="72"/>
      <c r="H124" s="72"/>
      <c r="I124" s="72"/>
      <c r="J124" s="74"/>
    </row>
    <row r="125" spans="1:23" x14ac:dyDescent="0.35">
      <c r="A125" s="72"/>
      <c r="B125" s="73"/>
      <c r="C125" s="74"/>
      <c r="D125" s="74"/>
      <c r="E125" s="75"/>
      <c r="F125" s="75"/>
      <c r="G125" s="72"/>
      <c r="H125" s="72"/>
      <c r="I125" s="72"/>
      <c r="J125" s="74"/>
    </row>
  </sheetData>
  <sheetProtection algorithmName="SHA-512" hashValue="opC+2XxAuyEmRoIcmD6Zhtyllbgc+hEDarirRQbasMTI4XbVOtjdf0C5dzFxoFfvTEa4mt34llBt8d7wWHTqnA==" saltValue="0tYPRH1UIAdo7gLPfnJ9hg==" spinCount="100000" sheet="1" insertColumns="0" selectLockedCells="1"/>
  <mergeCells count="136">
    <mergeCell ref="E118:F118"/>
    <mergeCell ref="E119:F119"/>
    <mergeCell ref="E120:F120"/>
    <mergeCell ref="E121:F121"/>
    <mergeCell ref="E122:F122"/>
    <mergeCell ref="E112:F112"/>
    <mergeCell ref="E113:F113"/>
    <mergeCell ref="E114:F114"/>
    <mergeCell ref="E115:F115"/>
    <mergeCell ref="E116:F116"/>
    <mergeCell ref="E117:F117"/>
    <mergeCell ref="E106:F106"/>
    <mergeCell ref="E107:F107"/>
    <mergeCell ref="E108:F108"/>
    <mergeCell ref="E109:F109"/>
    <mergeCell ref="E110:F110"/>
    <mergeCell ref="E111:F111"/>
    <mergeCell ref="E100:F100"/>
    <mergeCell ref="E101:F101"/>
    <mergeCell ref="E102:F102"/>
    <mergeCell ref="E103:F103"/>
    <mergeCell ref="E104:F104"/>
    <mergeCell ref="E105:F105"/>
    <mergeCell ref="E94:F94"/>
    <mergeCell ref="E95:F95"/>
    <mergeCell ref="E96:F96"/>
    <mergeCell ref="E97:F97"/>
    <mergeCell ref="E98:F98"/>
    <mergeCell ref="E99:F99"/>
    <mergeCell ref="E88:F88"/>
    <mergeCell ref="E89:F89"/>
    <mergeCell ref="E90:F90"/>
    <mergeCell ref="E91:F91"/>
    <mergeCell ref="E92:F92"/>
    <mergeCell ref="E93:F93"/>
    <mergeCell ref="E82:F82"/>
    <mergeCell ref="E83:F83"/>
    <mergeCell ref="E84:F84"/>
    <mergeCell ref="E85:F85"/>
    <mergeCell ref="E86:F86"/>
    <mergeCell ref="E87:F87"/>
    <mergeCell ref="E76:F76"/>
    <mergeCell ref="E77:F77"/>
    <mergeCell ref="E78:F78"/>
    <mergeCell ref="E79:F79"/>
    <mergeCell ref="E80:F80"/>
    <mergeCell ref="E81:F81"/>
    <mergeCell ref="E70:F70"/>
    <mergeCell ref="E71:F71"/>
    <mergeCell ref="E72:F72"/>
    <mergeCell ref="E73:F73"/>
    <mergeCell ref="E74:F74"/>
    <mergeCell ref="E75:F75"/>
    <mergeCell ref="E64:F64"/>
    <mergeCell ref="E65:F65"/>
    <mergeCell ref="E66:F66"/>
    <mergeCell ref="E67:F67"/>
    <mergeCell ref="E68:F68"/>
    <mergeCell ref="E69:F69"/>
    <mergeCell ref="E58:F58"/>
    <mergeCell ref="E59:F59"/>
    <mergeCell ref="E60:F60"/>
    <mergeCell ref="E61:F61"/>
    <mergeCell ref="E62:F62"/>
    <mergeCell ref="E63:F63"/>
    <mergeCell ref="E52:F52"/>
    <mergeCell ref="E53:F53"/>
    <mergeCell ref="E54:F54"/>
    <mergeCell ref="E55:F55"/>
    <mergeCell ref="E56:F56"/>
    <mergeCell ref="E57:F57"/>
    <mergeCell ref="E46:F46"/>
    <mergeCell ref="E47:F47"/>
    <mergeCell ref="E48:F48"/>
    <mergeCell ref="E49:F49"/>
    <mergeCell ref="E50:F50"/>
    <mergeCell ref="E51:F51"/>
    <mergeCell ref="E40:F40"/>
    <mergeCell ref="E41:F41"/>
    <mergeCell ref="E42:F42"/>
    <mergeCell ref="E43:F43"/>
    <mergeCell ref="E44:F44"/>
    <mergeCell ref="E45:F45"/>
    <mergeCell ref="E34:F34"/>
    <mergeCell ref="E35:F35"/>
    <mergeCell ref="E36:F36"/>
    <mergeCell ref="E37:F37"/>
    <mergeCell ref="E38:F38"/>
    <mergeCell ref="E39:F39"/>
    <mergeCell ref="E28:F28"/>
    <mergeCell ref="E29:F29"/>
    <mergeCell ref="E30:F30"/>
    <mergeCell ref="E31:F31"/>
    <mergeCell ref="E32:F32"/>
    <mergeCell ref="E33:F33"/>
    <mergeCell ref="P18:R18"/>
    <mergeCell ref="S18:W18"/>
    <mergeCell ref="E20:F20"/>
    <mergeCell ref="E21:F21"/>
    <mergeCell ref="E22:F22"/>
    <mergeCell ref="E23:F23"/>
    <mergeCell ref="I16:I18"/>
    <mergeCell ref="J16:J18"/>
    <mergeCell ref="E17:F19"/>
    <mergeCell ref="G17:G19"/>
    <mergeCell ref="K18:K30"/>
    <mergeCell ref="L18:O18"/>
    <mergeCell ref="E24:F24"/>
    <mergeCell ref="E25:F25"/>
    <mergeCell ref="E26:F26"/>
    <mergeCell ref="E27:F27"/>
    <mergeCell ref="A16:A18"/>
    <mergeCell ref="B16:B18"/>
    <mergeCell ref="C16:C18"/>
    <mergeCell ref="D16:D18"/>
    <mergeCell ref="E16:G16"/>
    <mergeCell ref="H16:H18"/>
    <mergeCell ref="B11:E11"/>
    <mergeCell ref="F11:H11"/>
    <mergeCell ref="B12:E12"/>
    <mergeCell ref="F12:H12"/>
    <mergeCell ref="A14:C14"/>
    <mergeCell ref="A15:C15"/>
    <mergeCell ref="F7:H7"/>
    <mergeCell ref="B8:E8"/>
    <mergeCell ref="F8:H8"/>
    <mergeCell ref="F9:H9"/>
    <mergeCell ref="B10:E10"/>
    <mergeCell ref="F10:H10"/>
    <mergeCell ref="A1:D1"/>
    <mergeCell ref="A2:J2"/>
    <mergeCell ref="A4:D4"/>
    <mergeCell ref="E4:H4"/>
    <mergeCell ref="E5:H5"/>
    <mergeCell ref="B6:E6"/>
    <mergeCell ref="F6:H6"/>
  </mergeCells>
  <phoneticPr fontId="29"/>
  <conditionalFormatting sqref="E4:F4 J4:J13">
    <cfRule type="cellIs" dxfId="5" priority="1" operator="equal">
      <formula>0</formula>
    </cfRule>
  </conditionalFormatting>
  <dataValidations count="2">
    <dataValidation type="list" allowBlank="1" showInputMessage="1" showErrorMessage="1" sqref="G20:G125" xr:uid="{FDFCECC8-1E77-4850-BBBB-56D147356B4A}">
      <formula1>"○"</formula1>
    </dataValidation>
    <dataValidation type="list" allowBlank="1" showInputMessage="1" showErrorMessage="1" sqref="D14:D15" xr:uid="{69B03B1A-2751-4C62-9309-D4770266F05D}">
      <formula1>"有,無"</formula1>
    </dataValidation>
  </dataValidations>
  <printOptions horizontalCentered="1"/>
  <pageMargins left="0.78740157480314965" right="0.78740157480314965" top="0.39370078740157483" bottom="0.39370078740157483" header="0.31496062992125984" footer="0.31496062992125984"/>
  <pageSetup paperSize="9" scale="60" orientation="portrait" blackAndWhite="1" r:id="rId1"/>
  <rowBreaks count="1" manualBreakCount="1">
    <brk id="41"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30"/>
  <sheetViews>
    <sheetView showGridLines="0" view="pageBreakPreview" zoomScale="130" zoomScaleNormal="100" zoomScaleSheetLayoutView="130" workbookViewId="0">
      <selection activeCell="B19" sqref="B19:C19"/>
    </sheetView>
  </sheetViews>
  <sheetFormatPr defaultRowHeight="18" x14ac:dyDescent="0.55000000000000004"/>
  <cols>
    <col min="1" max="1" width="0.4140625" customWidth="1"/>
    <col min="2" max="2" width="10.08203125" customWidth="1"/>
    <col min="3" max="3" width="12.5" customWidth="1"/>
    <col min="4" max="4" width="6" customWidth="1"/>
    <col min="5" max="5" width="15.25" customWidth="1"/>
    <col min="6" max="6" width="7.08203125" customWidth="1"/>
    <col min="7" max="7" width="8.1640625" customWidth="1"/>
    <col min="8" max="8" width="15.9140625" customWidth="1"/>
    <col min="9" max="9" width="1.25" customWidth="1"/>
    <col min="10" max="10" width="3.9140625" customWidth="1"/>
    <col min="15" max="15" width="20.33203125" customWidth="1"/>
  </cols>
  <sheetData>
    <row r="1" spans="2:9" ht="18" customHeight="1" x14ac:dyDescent="0.55000000000000004">
      <c r="B1" s="192" t="s">
        <v>162</v>
      </c>
      <c r="C1" s="192"/>
      <c r="D1" s="192"/>
      <c r="E1" s="192"/>
      <c r="F1" s="192"/>
      <c r="G1" s="192"/>
      <c r="H1" s="192"/>
      <c r="I1" s="50"/>
    </row>
    <row r="2" spans="2:9" ht="18" customHeight="1" x14ac:dyDescent="0.55000000000000004">
      <c r="B2" s="21"/>
      <c r="C2" s="21"/>
      <c r="D2" s="21"/>
      <c r="E2" s="21"/>
      <c r="F2" s="21"/>
      <c r="G2" s="21"/>
      <c r="H2" s="21"/>
      <c r="I2" s="50"/>
    </row>
    <row r="3" spans="2:9" x14ac:dyDescent="0.55000000000000004">
      <c r="B3" s="2"/>
      <c r="C3" s="2"/>
      <c r="D3" s="2"/>
      <c r="E3" s="2"/>
      <c r="F3" s="2"/>
      <c r="G3" s="2"/>
      <c r="H3" s="50"/>
      <c r="I3" s="50"/>
    </row>
    <row r="4" spans="2:9" x14ac:dyDescent="0.55000000000000004">
      <c r="B4" s="11"/>
      <c r="C4" s="11"/>
      <c r="D4" s="11"/>
      <c r="E4" s="11"/>
      <c r="F4" s="11"/>
      <c r="G4" s="212" t="s">
        <v>41</v>
      </c>
      <c r="H4" s="212"/>
      <c r="I4" s="50"/>
    </row>
    <row r="5" spans="2:9" ht="18" customHeight="1" x14ac:dyDescent="0.55000000000000004">
      <c r="B5" s="11" t="s">
        <v>141</v>
      </c>
      <c r="C5" s="11"/>
      <c r="D5" s="11" t="s">
        <v>110</v>
      </c>
      <c r="E5" s="11"/>
      <c r="F5" s="11"/>
      <c r="G5" s="11"/>
      <c r="H5" s="50"/>
      <c r="I5" s="50"/>
    </row>
    <row r="6" spans="2:9" x14ac:dyDescent="0.55000000000000004">
      <c r="B6" s="4"/>
      <c r="C6" s="4"/>
      <c r="D6" s="4"/>
      <c r="E6" s="4"/>
      <c r="F6" s="4"/>
      <c r="G6" s="4"/>
      <c r="H6" s="5"/>
      <c r="I6" s="50"/>
    </row>
    <row r="7" spans="2:9" x14ac:dyDescent="0.55000000000000004">
      <c r="B7" s="9"/>
      <c r="C7" s="9"/>
      <c r="D7" s="9"/>
      <c r="E7" s="4" t="s">
        <v>52</v>
      </c>
      <c r="F7" s="319"/>
      <c r="G7" s="319"/>
      <c r="H7" s="319"/>
      <c r="I7" s="50"/>
    </row>
    <row r="8" spans="2:9" ht="37" customHeight="1" x14ac:dyDescent="0.55000000000000004">
      <c r="B8" s="9"/>
      <c r="C8" s="9"/>
      <c r="D8" s="9"/>
      <c r="E8" s="9"/>
      <c r="F8" s="320"/>
      <c r="G8" s="320"/>
      <c r="H8" s="320"/>
      <c r="I8" s="50"/>
    </row>
    <row r="9" spans="2:9" x14ac:dyDescent="0.55000000000000004">
      <c r="B9" s="9"/>
      <c r="C9" s="9"/>
      <c r="D9" s="9"/>
      <c r="E9" s="9" t="s">
        <v>53</v>
      </c>
      <c r="F9" s="321"/>
      <c r="G9" s="321"/>
      <c r="H9" s="321"/>
      <c r="I9" s="50"/>
    </row>
    <row r="10" spans="2:9" x14ac:dyDescent="0.55000000000000004">
      <c r="B10" s="10"/>
      <c r="C10" s="10"/>
      <c r="D10" s="10"/>
      <c r="E10" s="64" t="s">
        <v>54</v>
      </c>
      <c r="F10" s="145"/>
      <c r="G10" s="322"/>
      <c r="H10" s="322"/>
      <c r="I10" s="55" t="s">
        <v>50</v>
      </c>
    </row>
    <row r="11" spans="2:9" x14ac:dyDescent="0.55000000000000004">
      <c r="B11" s="9"/>
      <c r="C11" s="9"/>
      <c r="D11" s="9"/>
      <c r="E11" s="9" t="s">
        <v>55</v>
      </c>
      <c r="F11" s="323"/>
      <c r="G11" s="323"/>
      <c r="H11" s="323"/>
      <c r="I11" s="50"/>
    </row>
    <row r="12" spans="2:9" x14ac:dyDescent="0.55000000000000004">
      <c r="B12" s="9"/>
      <c r="C12" s="9"/>
      <c r="D12" s="9"/>
      <c r="E12" s="9" t="s">
        <v>56</v>
      </c>
      <c r="F12" s="323"/>
      <c r="G12" s="323"/>
      <c r="H12" s="323"/>
      <c r="I12" s="50"/>
    </row>
    <row r="13" spans="2:9" x14ac:dyDescent="0.55000000000000004">
      <c r="B13" s="5"/>
      <c r="C13" s="5"/>
      <c r="D13" s="5"/>
      <c r="E13" s="5"/>
      <c r="F13" s="5"/>
      <c r="G13" s="5"/>
      <c r="H13" s="50"/>
      <c r="I13" s="50"/>
    </row>
    <row r="14" spans="2:9" x14ac:dyDescent="0.55000000000000004">
      <c r="B14" s="2"/>
      <c r="C14" s="2"/>
      <c r="D14" s="2"/>
      <c r="E14" s="2"/>
      <c r="F14" s="2"/>
      <c r="G14" s="2"/>
      <c r="H14" s="50"/>
      <c r="I14" s="50"/>
    </row>
    <row r="15" spans="2:9" ht="23" customHeight="1" x14ac:dyDescent="0.55000000000000004">
      <c r="B15" s="165" t="s">
        <v>58</v>
      </c>
      <c r="C15" s="165"/>
      <c r="D15" s="165"/>
      <c r="E15" s="165"/>
      <c r="F15" s="165"/>
      <c r="G15" s="165"/>
      <c r="H15" s="316"/>
      <c r="I15" s="316"/>
    </row>
    <row r="16" spans="2:9" x14ac:dyDescent="0.55000000000000004">
      <c r="B16" s="8"/>
      <c r="C16" s="8"/>
      <c r="D16" s="8"/>
      <c r="E16" s="8"/>
      <c r="F16" s="8"/>
      <c r="G16" s="8"/>
      <c r="H16" s="50"/>
      <c r="I16" s="50"/>
    </row>
    <row r="17" spans="2:9" x14ac:dyDescent="0.55000000000000004">
      <c r="B17" s="9"/>
      <c r="C17" s="9"/>
      <c r="D17" s="9"/>
      <c r="E17" s="9"/>
      <c r="F17" s="9"/>
      <c r="G17" s="9"/>
      <c r="H17" s="9"/>
      <c r="I17" s="50"/>
    </row>
    <row r="18" spans="2:9" x14ac:dyDescent="0.55000000000000004">
      <c r="B18" s="50"/>
      <c r="C18" s="50"/>
      <c r="D18" s="50"/>
      <c r="E18" s="50"/>
      <c r="F18" s="50"/>
      <c r="G18" s="50"/>
      <c r="H18" s="50"/>
      <c r="I18" s="50"/>
    </row>
    <row r="19" spans="2:9" x14ac:dyDescent="0.55000000000000004">
      <c r="B19" s="324" t="s">
        <v>228</v>
      </c>
      <c r="C19" s="324"/>
      <c r="D19" s="317" t="s">
        <v>154</v>
      </c>
      <c r="E19" s="318"/>
      <c r="F19" s="318"/>
      <c r="G19" s="318"/>
      <c r="H19" s="318"/>
      <c r="I19" s="50"/>
    </row>
    <row r="20" spans="2:9" x14ac:dyDescent="0.55000000000000004">
      <c r="B20" s="56" t="s">
        <v>216</v>
      </c>
      <c r="C20" s="50"/>
      <c r="D20" s="50"/>
      <c r="E20" s="50"/>
      <c r="F20" s="50"/>
      <c r="G20" s="50"/>
      <c r="H20" s="50"/>
      <c r="I20" s="50"/>
    </row>
    <row r="21" spans="2:9" x14ac:dyDescent="0.55000000000000004">
      <c r="B21" s="50"/>
      <c r="C21" s="50"/>
      <c r="D21" s="50"/>
      <c r="E21" s="50"/>
      <c r="F21" s="50"/>
      <c r="G21" s="50"/>
      <c r="H21" s="50"/>
      <c r="I21" s="50"/>
    </row>
    <row r="22" spans="2:9" x14ac:dyDescent="0.55000000000000004">
      <c r="B22" s="50"/>
      <c r="C22" s="50"/>
      <c r="D22" s="50"/>
      <c r="E22" s="50"/>
      <c r="F22" s="50"/>
      <c r="G22" s="50"/>
      <c r="H22" s="50"/>
      <c r="I22" s="50"/>
    </row>
    <row r="25" spans="2:9" x14ac:dyDescent="0.55000000000000004">
      <c r="B25" s="314" t="s">
        <v>59</v>
      </c>
      <c r="C25" s="314"/>
      <c r="D25" s="314"/>
      <c r="E25" s="314"/>
      <c r="F25" s="314"/>
      <c r="G25" s="314"/>
      <c r="H25" s="314"/>
      <c r="I25" s="314"/>
    </row>
    <row r="28" spans="2:9" x14ac:dyDescent="0.55000000000000004">
      <c r="B28" s="165" t="s">
        <v>21</v>
      </c>
      <c r="C28" s="165"/>
      <c r="D28" s="315"/>
      <c r="E28" s="315"/>
      <c r="F28" s="315"/>
      <c r="G28" s="315"/>
      <c r="H28" s="315"/>
    </row>
    <row r="29" spans="2:9" x14ac:dyDescent="0.55000000000000004">
      <c r="D29" s="315"/>
      <c r="E29" s="315"/>
      <c r="F29" s="315"/>
      <c r="G29" s="315"/>
      <c r="H29" s="315"/>
    </row>
    <row r="30" spans="2:9" x14ac:dyDescent="0.55000000000000004">
      <c r="D30" s="315"/>
      <c r="E30" s="315"/>
      <c r="F30" s="315"/>
      <c r="G30" s="315"/>
      <c r="H30" s="315"/>
    </row>
  </sheetData>
  <sheetProtection algorithmName="SHA-512" hashValue="aOydsRMnlhtj6U2GYJmnSXJ/hZp00HqLWVCpn05GfpqlWI/hxb0/xX7gE8CKpQwsbZjXwN0gE6zV7B49xVKBbg==" saltValue="iQhDTUInx7KlKLwHbp+rXw==" spinCount="100000" sheet="1" objects="1" scenarios="1" formatCells="0" selectLockedCells="1"/>
  <mergeCells count="14">
    <mergeCell ref="B25:I25"/>
    <mergeCell ref="D28:H30"/>
    <mergeCell ref="B15:I15"/>
    <mergeCell ref="B1:H1"/>
    <mergeCell ref="D19:H19"/>
    <mergeCell ref="F7:H7"/>
    <mergeCell ref="F8:H8"/>
    <mergeCell ref="F9:H9"/>
    <mergeCell ref="G10:H10"/>
    <mergeCell ref="F11:H11"/>
    <mergeCell ref="F12:H12"/>
    <mergeCell ref="B19:C19"/>
    <mergeCell ref="B28:C28"/>
    <mergeCell ref="G4:H4"/>
  </mergeCells>
  <phoneticPr fontId="29"/>
  <pageMargins left="0.70866141732283472" right="0.70866141732283472" top="0.74803149606299213" bottom="0.7480314960629921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46"/>
  <sheetViews>
    <sheetView showGridLines="0" view="pageBreakPreview" topLeftCell="A35" zoomScale="130" zoomScaleNormal="100" zoomScaleSheetLayoutView="130" workbookViewId="0">
      <selection activeCell="G4" sqref="G4:H4"/>
    </sheetView>
  </sheetViews>
  <sheetFormatPr defaultRowHeight="18" x14ac:dyDescent="0.55000000000000004"/>
  <cols>
    <col min="1" max="1" width="0.5" customWidth="1"/>
    <col min="2" max="2" width="19.75" customWidth="1"/>
    <col min="3" max="3" width="8.4140625" customWidth="1"/>
    <col min="4" max="4" width="14.75" customWidth="1"/>
    <col min="5" max="5" width="7.1640625" customWidth="1"/>
    <col min="6" max="6" width="7.25" customWidth="1"/>
    <col min="7" max="7" width="5.08203125" customWidth="1"/>
    <col min="8" max="8" width="12.83203125" customWidth="1"/>
    <col min="9" max="9" width="1.08203125" customWidth="1"/>
    <col min="22" max="22" width="40.75" customWidth="1"/>
  </cols>
  <sheetData>
    <row r="1" spans="2:22" x14ac:dyDescent="0.55000000000000004">
      <c r="B1" s="4"/>
    </row>
    <row r="2" spans="2:22" x14ac:dyDescent="0.55000000000000004">
      <c r="B2" s="176" t="s">
        <v>163</v>
      </c>
      <c r="C2" s="327"/>
      <c r="D2" s="327"/>
      <c r="E2" s="327"/>
      <c r="F2" s="327"/>
      <c r="G2" s="327"/>
      <c r="H2" s="327"/>
    </row>
    <row r="3" spans="2:22" x14ac:dyDescent="0.55000000000000004">
      <c r="B3" s="2"/>
      <c r="C3" s="56"/>
      <c r="D3" s="56"/>
      <c r="E3" s="56"/>
      <c r="F3" s="56"/>
      <c r="G3" s="56"/>
      <c r="H3" s="56"/>
    </row>
    <row r="4" spans="2:22" ht="18" customHeight="1" x14ac:dyDescent="0.55000000000000004">
      <c r="B4" s="11"/>
      <c r="C4" s="56"/>
      <c r="D4" s="56"/>
      <c r="E4" s="56"/>
      <c r="F4" s="56"/>
      <c r="G4" s="212" t="s">
        <v>74</v>
      </c>
      <c r="H4" s="212"/>
      <c r="I4" s="26"/>
      <c r="K4" s="142"/>
    </row>
    <row r="5" spans="2:22" x14ac:dyDescent="0.55000000000000004">
      <c r="B5" s="2"/>
      <c r="C5" s="56"/>
      <c r="D5" s="56"/>
      <c r="E5" s="56"/>
      <c r="F5" s="56"/>
      <c r="G5" s="56"/>
      <c r="H5" s="56"/>
    </row>
    <row r="6" spans="2:22" x14ac:dyDescent="0.55000000000000004">
      <c r="B6" s="176" t="s">
        <v>19</v>
      </c>
      <c r="C6" s="327"/>
      <c r="D6" s="327"/>
      <c r="E6" s="327"/>
      <c r="F6" s="327"/>
      <c r="G6" s="327"/>
      <c r="H6" s="327"/>
    </row>
    <row r="7" spans="2:22" ht="15" customHeight="1" x14ac:dyDescent="0.55000000000000004">
      <c r="B7" s="2"/>
      <c r="C7" s="56"/>
      <c r="D7" s="56"/>
      <c r="E7" s="56"/>
      <c r="F7" s="56"/>
      <c r="G7" s="56"/>
      <c r="H7" s="56"/>
    </row>
    <row r="8" spans="2:22" ht="15" customHeight="1" x14ac:dyDescent="0.55000000000000004">
      <c r="B8" s="340" t="s">
        <v>22</v>
      </c>
      <c r="C8" s="327"/>
      <c r="D8" s="327"/>
      <c r="E8" s="327"/>
      <c r="F8" s="327"/>
      <c r="G8" s="327"/>
      <c r="H8" s="327"/>
    </row>
    <row r="9" spans="2:22" x14ac:dyDescent="0.55000000000000004">
      <c r="B9" s="11"/>
      <c r="C9" s="56"/>
      <c r="D9" s="21" t="s">
        <v>105</v>
      </c>
      <c r="E9" s="320"/>
      <c r="F9" s="320"/>
      <c r="G9" s="320"/>
      <c r="H9" s="320"/>
      <c r="I9" s="21"/>
    </row>
    <row r="10" spans="2:22" ht="36" customHeight="1" x14ac:dyDescent="0.55000000000000004">
      <c r="B10" s="11"/>
      <c r="C10" s="56"/>
      <c r="D10" s="21"/>
      <c r="E10" s="320"/>
      <c r="F10" s="320"/>
      <c r="G10" s="320"/>
      <c r="H10" s="320"/>
      <c r="I10" s="21"/>
    </row>
    <row r="11" spans="2:22" x14ac:dyDescent="0.55000000000000004">
      <c r="B11" s="11"/>
      <c r="C11" s="56"/>
      <c r="D11" s="21" t="s">
        <v>23</v>
      </c>
      <c r="E11" s="320"/>
      <c r="F11" s="320"/>
      <c r="G11" s="320"/>
      <c r="H11" s="320"/>
      <c r="I11" s="24"/>
    </row>
    <row r="12" spans="2:22" x14ac:dyDescent="0.55000000000000004">
      <c r="B12" s="6"/>
      <c r="C12" s="56"/>
      <c r="D12" s="60" t="s">
        <v>106</v>
      </c>
      <c r="E12" s="343"/>
      <c r="F12" s="343"/>
      <c r="G12" s="343"/>
      <c r="H12" s="343"/>
      <c r="I12" s="61" t="s">
        <v>100</v>
      </c>
    </row>
    <row r="13" spans="2:22" ht="19.5" customHeight="1" x14ac:dyDescent="0.55000000000000004">
      <c r="B13" s="11"/>
      <c r="C13" s="56"/>
      <c r="D13" s="21" t="s">
        <v>62</v>
      </c>
      <c r="E13" s="320"/>
      <c r="F13" s="320"/>
      <c r="G13" s="320"/>
      <c r="H13" s="320"/>
      <c r="I13" s="24"/>
    </row>
    <row r="14" spans="2:22" ht="18" customHeight="1" x14ac:dyDescent="0.55000000000000004">
      <c r="B14" s="11"/>
      <c r="C14" s="56"/>
      <c r="D14" s="21" t="s">
        <v>63</v>
      </c>
      <c r="E14" s="320"/>
      <c r="F14" s="320"/>
      <c r="G14" s="320"/>
      <c r="H14" s="320"/>
      <c r="I14" s="24"/>
      <c r="V14" s="11"/>
    </row>
    <row r="15" spans="2:22" ht="15" customHeight="1" x14ac:dyDescent="0.55000000000000004">
      <c r="B15" s="2"/>
      <c r="C15" s="56"/>
      <c r="D15" s="56"/>
      <c r="E15" s="56"/>
      <c r="F15" s="56"/>
      <c r="G15" s="56"/>
      <c r="H15" s="56"/>
    </row>
    <row r="16" spans="2:22" ht="15" customHeight="1" x14ac:dyDescent="0.55000000000000004">
      <c r="B16" s="2"/>
      <c r="C16" s="56"/>
      <c r="D16" s="56"/>
      <c r="E16" s="56"/>
      <c r="F16" s="56"/>
      <c r="G16" s="56"/>
      <c r="H16" s="56"/>
    </row>
    <row r="17" spans="2:8" ht="15" customHeight="1" x14ac:dyDescent="0.55000000000000004">
      <c r="B17" s="2"/>
      <c r="C17" s="56"/>
      <c r="D17" s="56"/>
      <c r="E17" s="56"/>
      <c r="F17" s="56"/>
      <c r="G17" s="56"/>
      <c r="H17" s="56"/>
    </row>
    <row r="18" spans="2:8" x14ac:dyDescent="0.55000000000000004">
      <c r="B18" s="165" t="s">
        <v>24</v>
      </c>
      <c r="C18" s="327"/>
      <c r="D18" s="327"/>
      <c r="E18" s="327"/>
      <c r="F18" s="327"/>
      <c r="G18" s="327"/>
      <c r="H18" s="327"/>
    </row>
    <row r="19" spans="2:8" x14ac:dyDescent="0.55000000000000004">
      <c r="B19" s="2"/>
      <c r="C19" s="56"/>
      <c r="D19" s="56"/>
      <c r="E19" s="56"/>
      <c r="F19" s="56"/>
      <c r="G19" s="56"/>
      <c r="H19" s="56"/>
    </row>
    <row r="20" spans="2:8" x14ac:dyDescent="0.55000000000000004">
      <c r="B20" s="2"/>
      <c r="C20" s="56"/>
      <c r="D20" s="56"/>
      <c r="E20" s="56"/>
      <c r="F20" s="56"/>
      <c r="G20" s="56"/>
      <c r="H20" s="56"/>
    </row>
    <row r="21" spans="2:8" ht="25.5" customHeight="1" x14ac:dyDescent="0.55000000000000004">
      <c r="B21" s="176" t="s">
        <v>25</v>
      </c>
      <c r="C21" s="327"/>
      <c r="D21" s="327"/>
      <c r="E21" s="327"/>
      <c r="F21" s="327"/>
      <c r="G21" s="327"/>
      <c r="H21" s="327"/>
    </row>
    <row r="22" spans="2:8" ht="13.5" customHeight="1" x14ac:dyDescent="0.55000000000000004">
      <c r="B22" s="2"/>
      <c r="C22" s="56"/>
      <c r="D22" s="56"/>
      <c r="E22" s="56"/>
      <c r="F22" s="56"/>
      <c r="G22" s="56"/>
      <c r="H22" s="56"/>
    </row>
    <row r="23" spans="2:8" x14ac:dyDescent="0.55000000000000004">
      <c r="B23" s="165" t="s">
        <v>2</v>
      </c>
      <c r="C23" s="327"/>
      <c r="D23" s="327"/>
      <c r="E23" s="327"/>
      <c r="F23" s="327"/>
      <c r="G23" s="327"/>
      <c r="H23" s="327"/>
    </row>
    <row r="24" spans="2:8" ht="13.5" customHeight="1" x14ac:dyDescent="0.55000000000000004">
      <c r="B24" s="2"/>
      <c r="C24" s="56"/>
      <c r="D24" s="56"/>
      <c r="E24" s="56"/>
      <c r="F24" s="56"/>
      <c r="G24" s="56"/>
      <c r="H24" s="56"/>
    </row>
    <row r="25" spans="2:8" ht="18" customHeight="1" x14ac:dyDescent="0.55000000000000004">
      <c r="B25" s="11" t="s">
        <v>64</v>
      </c>
      <c r="C25" s="56" t="s">
        <v>65</v>
      </c>
      <c r="D25" s="341"/>
      <c r="E25" s="341"/>
      <c r="F25" s="341"/>
      <c r="G25" s="341"/>
      <c r="H25" s="56" t="s">
        <v>66</v>
      </c>
    </row>
    <row r="26" spans="2:8" x14ac:dyDescent="0.55000000000000004">
      <c r="B26" s="11" t="s">
        <v>26</v>
      </c>
      <c r="C26" s="56"/>
      <c r="D26" s="56"/>
      <c r="E26" s="56"/>
      <c r="F26" s="56"/>
      <c r="G26" s="56"/>
      <c r="H26" s="56"/>
    </row>
    <row r="27" spans="2:8" x14ac:dyDescent="0.55000000000000004">
      <c r="B27" s="176" t="s">
        <v>27</v>
      </c>
      <c r="C27" s="327"/>
      <c r="D27" s="327"/>
      <c r="E27" s="327"/>
      <c r="F27" s="327"/>
      <c r="G27" s="327"/>
      <c r="H27" s="327"/>
    </row>
    <row r="28" spans="2:8" ht="18.5" thickBot="1" x14ac:dyDescent="0.6">
      <c r="B28" s="11" t="s">
        <v>28</v>
      </c>
      <c r="C28" s="56"/>
      <c r="D28" s="56"/>
      <c r="E28" s="56"/>
      <c r="F28" s="56"/>
      <c r="G28" s="56"/>
      <c r="H28" s="56"/>
    </row>
    <row r="29" spans="2:8" ht="30" customHeight="1" thickBot="1" x14ac:dyDescent="0.6">
      <c r="B29" s="328" t="s">
        <v>67</v>
      </c>
      <c r="C29" s="329"/>
      <c r="D29" s="40" t="s">
        <v>155</v>
      </c>
      <c r="E29" s="342"/>
      <c r="F29" s="342"/>
      <c r="G29" s="342"/>
      <c r="H29" s="57" t="s">
        <v>101</v>
      </c>
    </row>
    <row r="30" spans="2:8" ht="19.5" customHeight="1" thickBot="1" x14ac:dyDescent="0.6">
      <c r="B30" s="176" t="s">
        <v>29</v>
      </c>
      <c r="C30" s="327"/>
      <c r="D30" s="327"/>
      <c r="E30" s="327"/>
      <c r="F30" s="327"/>
      <c r="G30" s="327"/>
      <c r="H30" s="327"/>
    </row>
    <row r="31" spans="2:8" ht="19" customHeight="1" x14ac:dyDescent="0.55000000000000004">
      <c r="B31" s="334" t="s">
        <v>30</v>
      </c>
      <c r="C31" s="335"/>
      <c r="D31" s="16" t="s">
        <v>70</v>
      </c>
      <c r="E31" s="333"/>
      <c r="F31" s="333"/>
      <c r="G31" s="333"/>
      <c r="H31" s="58" t="s">
        <v>69</v>
      </c>
    </row>
    <row r="32" spans="2:8" ht="19" customHeight="1" x14ac:dyDescent="0.55000000000000004">
      <c r="B32" s="336"/>
      <c r="C32" s="337"/>
      <c r="D32" s="17" t="s">
        <v>71</v>
      </c>
      <c r="E32" s="325"/>
      <c r="F32" s="325"/>
      <c r="G32" s="325"/>
      <c r="H32" s="59" t="s">
        <v>68</v>
      </c>
    </row>
    <row r="33" spans="2:9" x14ac:dyDescent="0.55000000000000004">
      <c r="B33" s="336"/>
      <c r="C33" s="337"/>
      <c r="D33" s="17" t="s">
        <v>72</v>
      </c>
      <c r="E33" s="17" t="s">
        <v>102</v>
      </c>
      <c r="F33" s="17"/>
      <c r="G33" s="17" t="s">
        <v>103</v>
      </c>
      <c r="H33" s="59"/>
    </row>
    <row r="34" spans="2:9" x14ac:dyDescent="0.55000000000000004">
      <c r="B34" s="336"/>
      <c r="C34" s="337"/>
      <c r="D34" s="17" t="s">
        <v>73</v>
      </c>
      <c r="E34" s="325"/>
      <c r="F34" s="325"/>
      <c r="G34" s="325"/>
      <c r="H34" s="326"/>
      <c r="I34" s="20"/>
    </row>
    <row r="35" spans="2:9" ht="25" x14ac:dyDescent="0.55000000000000004">
      <c r="B35" s="336"/>
      <c r="C35" s="337"/>
      <c r="D35" s="18" t="s">
        <v>104</v>
      </c>
      <c r="E35" s="325"/>
      <c r="F35" s="325"/>
      <c r="G35" s="325"/>
      <c r="H35" s="326"/>
      <c r="I35" s="23"/>
    </row>
    <row r="36" spans="2:9" ht="22" customHeight="1" thickBot="1" x14ac:dyDescent="0.6">
      <c r="B36" s="338"/>
      <c r="C36" s="339"/>
      <c r="D36" s="330" t="s">
        <v>156</v>
      </c>
      <c r="E36" s="331"/>
      <c r="F36" s="331"/>
      <c r="G36" s="331"/>
      <c r="H36" s="332"/>
      <c r="I36" s="23"/>
    </row>
    <row r="37" spans="2:9" x14ac:dyDescent="0.55000000000000004">
      <c r="B37" s="176" t="s">
        <v>31</v>
      </c>
      <c r="C37" s="327"/>
      <c r="D37" s="327"/>
      <c r="E37" s="327"/>
      <c r="F37" s="327"/>
      <c r="G37" s="327"/>
      <c r="H37" s="327"/>
    </row>
    <row r="38" spans="2:9" x14ac:dyDescent="0.55000000000000004">
      <c r="B38" s="192" t="s">
        <v>240</v>
      </c>
      <c r="C38" s="318"/>
      <c r="D38" s="318"/>
      <c r="E38" s="318"/>
      <c r="F38" s="318"/>
      <c r="G38" s="318"/>
      <c r="H38" s="318"/>
      <c r="I38" s="25"/>
    </row>
    <row r="39" spans="2:9" x14ac:dyDescent="0.55000000000000004">
      <c r="B39" s="176" t="s">
        <v>241</v>
      </c>
      <c r="C39" s="327"/>
      <c r="D39" s="327"/>
      <c r="E39" s="327"/>
      <c r="F39" s="327"/>
      <c r="G39" s="327"/>
      <c r="H39" s="327"/>
    </row>
    <row r="40" spans="2:9" x14ac:dyDescent="0.55000000000000004">
      <c r="B40" s="176" t="s">
        <v>242</v>
      </c>
      <c r="C40" s="327"/>
      <c r="D40" s="327"/>
      <c r="E40" s="327"/>
      <c r="F40" s="327"/>
      <c r="G40" s="327"/>
      <c r="H40" s="327"/>
    </row>
    <row r="41" spans="2:9" ht="25" customHeight="1" x14ac:dyDescent="0.55000000000000004">
      <c r="B41" s="176" t="s">
        <v>243</v>
      </c>
      <c r="C41" s="327"/>
      <c r="D41" s="327"/>
      <c r="E41" s="327"/>
      <c r="F41" s="327"/>
      <c r="G41" s="327"/>
      <c r="H41" s="327"/>
    </row>
    <row r="42" spans="2:9" ht="18" customHeight="1" x14ac:dyDescent="0.55000000000000004">
      <c r="B42" s="176" t="s">
        <v>244</v>
      </c>
      <c r="C42" s="327"/>
      <c r="D42" s="327"/>
      <c r="E42" s="327"/>
      <c r="F42" s="327"/>
      <c r="G42" s="327"/>
      <c r="H42" s="327"/>
    </row>
    <row r="43" spans="2:9" ht="46" customHeight="1" x14ac:dyDescent="0.55000000000000004">
      <c r="B43" s="176" t="s">
        <v>245</v>
      </c>
      <c r="C43" s="327"/>
      <c r="D43" s="327"/>
      <c r="E43" s="327"/>
      <c r="F43" s="327"/>
      <c r="G43" s="327"/>
      <c r="H43" s="327"/>
    </row>
    <row r="44" spans="2:9" ht="30" customHeight="1" x14ac:dyDescent="0.55000000000000004">
      <c r="B44" s="420" t="s">
        <v>246</v>
      </c>
      <c r="C44" s="421"/>
      <c r="D44" s="421"/>
      <c r="E44" s="421"/>
      <c r="F44" s="421"/>
      <c r="G44" s="421"/>
      <c r="H44" s="421"/>
    </row>
    <row r="45" spans="2:9" ht="30" customHeight="1" x14ac:dyDescent="0.55000000000000004">
      <c r="B45" s="176" t="s">
        <v>247</v>
      </c>
      <c r="C45" s="327"/>
      <c r="D45" s="327"/>
      <c r="E45" s="327"/>
      <c r="F45" s="327"/>
      <c r="G45" s="327"/>
      <c r="H45" s="327"/>
    </row>
    <row r="46" spans="2:9" x14ac:dyDescent="0.55000000000000004">
      <c r="B46" s="2"/>
    </row>
  </sheetData>
  <sheetProtection algorithmName="SHA-512" hashValue="HdxnjdgCBO/XWrzT7Eayv1wVNfkv7F5MNjtrRSYBeg8Cha2NDyvKq+TM/Vov//1/eEzXWe9oenD9FD8fecn1LQ==" saltValue="qr3YkoCSUT7k2PZmwhkrGw==" spinCount="100000" sheet="1" objects="1" scenarios="1" formatCells="0" selectLockedCells="1"/>
  <mergeCells count="33">
    <mergeCell ref="E12:H12"/>
    <mergeCell ref="B43:H43"/>
    <mergeCell ref="E14:H14"/>
    <mergeCell ref="E11:H11"/>
    <mergeCell ref="E31:G31"/>
    <mergeCell ref="B2:H2"/>
    <mergeCell ref="B31:C36"/>
    <mergeCell ref="B6:H6"/>
    <mergeCell ref="B8:H8"/>
    <mergeCell ref="B18:H18"/>
    <mergeCell ref="B21:H21"/>
    <mergeCell ref="B23:H23"/>
    <mergeCell ref="D25:G25"/>
    <mergeCell ref="E29:G29"/>
    <mergeCell ref="G4:H4"/>
    <mergeCell ref="E9:H9"/>
    <mergeCell ref="E13:H13"/>
    <mergeCell ref="E34:H34"/>
    <mergeCell ref="E35:H35"/>
    <mergeCell ref="E32:G32"/>
    <mergeCell ref="E10:H10"/>
    <mergeCell ref="B45:H45"/>
    <mergeCell ref="B44:H44"/>
    <mergeCell ref="B27:H27"/>
    <mergeCell ref="B30:H30"/>
    <mergeCell ref="B37:H37"/>
    <mergeCell ref="B38:H38"/>
    <mergeCell ref="B29:C29"/>
    <mergeCell ref="D36:H36"/>
    <mergeCell ref="B39:H39"/>
    <mergeCell ref="B40:H40"/>
    <mergeCell ref="B41:H41"/>
    <mergeCell ref="B42:H42"/>
  </mergeCells>
  <phoneticPr fontId="29"/>
  <pageMargins left="0.70866141732283472" right="0.70866141732283472" top="0.74803149606299213" bottom="0.74803149606299213" header="0.31496062992125984" footer="0.31496062992125984"/>
  <pageSetup paperSize="9" orientation="portrait" blackAndWhite="1" r:id="rId1"/>
  <rowBreaks count="1" manualBreakCount="1">
    <brk id="36"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57"/>
  <sheetViews>
    <sheetView showGridLines="0" view="pageBreakPreview" topLeftCell="A15" zoomScale="145" zoomScaleNormal="100" zoomScaleSheetLayoutView="145" workbookViewId="0">
      <selection activeCell="F41" sqref="F41:H41"/>
    </sheetView>
  </sheetViews>
  <sheetFormatPr defaultRowHeight="18" x14ac:dyDescent="0.55000000000000004"/>
  <cols>
    <col min="1" max="1" width="0.6640625" customWidth="1"/>
    <col min="2" max="2" width="17.08203125" customWidth="1"/>
    <col min="3" max="3" width="7.5" customWidth="1"/>
    <col min="4" max="4" width="4.6640625" customWidth="1"/>
    <col min="5" max="5" width="11" customWidth="1"/>
    <col min="6" max="6" width="9.1640625" customWidth="1"/>
    <col min="7" max="7" width="8.6640625" customWidth="1"/>
    <col min="8" max="8" width="4.83203125" customWidth="1"/>
    <col min="9" max="9" width="12.83203125" customWidth="1"/>
    <col min="10" max="10" width="1" customWidth="1"/>
    <col min="11" max="11" width="3.9140625" customWidth="1"/>
    <col min="16" max="16" width="20.33203125" customWidth="1"/>
  </cols>
  <sheetData>
    <row r="1" spans="2:10" ht="18" customHeight="1" x14ac:dyDescent="0.55000000000000004">
      <c r="B1" s="63"/>
      <c r="C1" s="63"/>
      <c r="D1" s="63"/>
      <c r="E1" s="63"/>
      <c r="F1" s="63"/>
      <c r="G1" s="63"/>
      <c r="H1" s="63"/>
      <c r="I1" s="56"/>
      <c r="J1" s="56"/>
    </row>
    <row r="2" spans="2:10" ht="18" customHeight="1" x14ac:dyDescent="0.55000000000000004">
      <c r="B2" s="192" t="s">
        <v>164</v>
      </c>
      <c r="C2" s="192"/>
      <c r="D2" s="192"/>
      <c r="E2" s="192"/>
      <c r="F2" s="192"/>
      <c r="G2" s="192"/>
      <c r="H2" s="192"/>
      <c r="I2" s="192"/>
      <c r="J2" s="56"/>
    </row>
    <row r="3" spans="2:10" ht="18" customHeight="1" x14ac:dyDescent="0.55000000000000004">
      <c r="B3" s="2"/>
      <c r="C3" s="2"/>
      <c r="D3" s="2"/>
      <c r="E3" s="2"/>
      <c r="F3" s="2"/>
      <c r="G3" s="2"/>
      <c r="H3" s="2"/>
      <c r="I3" s="56"/>
      <c r="J3" s="56"/>
    </row>
    <row r="4" spans="2:10" ht="18" customHeight="1" x14ac:dyDescent="0.55000000000000004">
      <c r="B4" s="165" t="s">
        <v>75</v>
      </c>
      <c r="C4" s="165"/>
      <c r="D4" s="165"/>
      <c r="E4" s="165"/>
      <c r="F4" s="165"/>
      <c r="G4" s="165"/>
      <c r="H4" s="165"/>
      <c r="I4" s="165"/>
      <c r="J4" s="56"/>
    </row>
    <row r="5" spans="2:10" ht="18" customHeight="1" x14ac:dyDescent="0.55000000000000004">
      <c r="B5" s="3"/>
      <c r="C5" s="3"/>
      <c r="D5" s="3"/>
      <c r="E5" s="3"/>
      <c r="F5" s="3"/>
      <c r="G5" s="3"/>
      <c r="H5" s="3"/>
      <c r="I5" s="56"/>
      <c r="J5" s="56"/>
    </row>
    <row r="6" spans="2:10" ht="18" customHeight="1" x14ac:dyDescent="0.55000000000000004">
      <c r="B6" s="11"/>
      <c r="C6" s="11"/>
      <c r="D6" s="11"/>
      <c r="E6" s="11"/>
      <c r="F6" s="11"/>
      <c r="G6" s="212" t="s">
        <v>41</v>
      </c>
      <c r="H6" s="212"/>
      <c r="I6" s="212"/>
      <c r="J6" s="56"/>
    </row>
    <row r="7" spans="2:10" ht="18" customHeight="1" x14ac:dyDescent="0.55000000000000004">
      <c r="B7" s="1"/>
      <c r="C7" s="1"/>
      <c r="D7" s="1"/>
      <c r="E7" s="1"/>
      <c r="F7" s="1"/>
      <c r="G7" s="1"/>
      <c r="H7" s="1"/>
      <c r="I7" s="56"/>
      <c r="J7" s="56"/>
    </row>
    <row r="8" spans="2:10" ht="18" customHeight="1" x14ac:dyDescent="0.55000000000000004">
      <c r="B8" s="176" t="s">
        <v>1</v>
      </c>
      <c r="C8" s="176"/>
      <c r="D8" s="176"/>
      <c r="E8" s="176"/>
      <c r="F8" s="176"/>
      <c r="G8" s="176"/>
      <c r="H8" s="176"/>
      <c r="I8" s="327"/>
      <c r="J8" s="327"/>
    </row>
    <row r="9" spans="2:10" ht="18" customHeight="1" x14ac:dyDescent="0.55000000000000004">
      <c r="B9" s="4"/>
      <c r="C9" s="4"/>
      <c r="D9" s="4"/>
      <c r="E9" s="4"/>
      <c r="F9" s="4"/>
      <c r="G9" s="4"/>
      <c r="H9" s="4"/>
      <c r="I9" s="5"/>
      <c r="J9" s="56"/>
    </row>
    <row r="10" spans="2:10" ht="18" customHeight="1" x14ac:dyDescent="0.55000000000000004">
      <c r="B10" s="9"/>
      <c r="C10" s="9"/>
      <c r="D10" s="4" t="s">
        <v>52</v>
      </c>
      <c r="E10" s="4"/>
      <c r="F10" s="319"/>
      <c r="G10" s="319"/>
      <c r="H10" s="319"/>
      <c r="I10" s="319"/>
      <c r="J10" s="56"/>
    </row>
    <row r="11" spans="2:10" ht="35.5" customHeight="1" x14ac:dyDescent="0.55000000000000004">
      <c r="B11" s="9"/>
      <c r="C11" s="9"/>
      <c r="D11" s="9"/>
      <c r="E11" s="9"/>
      <c r="F11" s="320"/>
      <c r="G11" s="320"/>
      <c r="H11" s="320"/>
      <c r="I11" s="320"/>
      <c r="J11" s="56"/>
    </row>
    <row r="12" spans="2:10" ht="18" customHeight="1" x14ac:dyDescent="0.55000000000000004">
      <c r="B12" s="9"/>
      <c r="C12" s="9"/>
      <c r="D12" s="9" t="s">
        <v>53</v>
      </c>
      <c r="E12" s="9"/>
      <c r="F12" s="351"/>
      <c r="G12" s="351"/>
      <c r="H12" s="351"/>
      <c r="I12" s="351"/>
      <c r="J12" s="56"/>
    </row>
    <row r="13" spans="2:10" ht="18" customHeight="1" x14ac:dyDescent="0.55000000000000004">
      <c r="B13" s="10"/>
      <c r="C13" s="10"/>
      <c r="D13" s="118" t="s">
        <v>225</v>
      </c>
      <c r="E13" s="62"/>
      <c r="F13" s="343"/>
      <c r="G13" s="343"/>
      <c r="H13" s="343"/>
      <c r="I13" s="343"/>
      <c r="J13" s="60" t="s">
        <v>50</v>
      </c>
    </row>
    <row r="14" spans="2:10" ht="18" customHeight="1" x14ac:dyDescent="0.55000000000000004">
      <c r="B14" s="9"/>
      <c r="C14" s="9"/>
      <c r="D14" s="9" t="s">
        <v>55</v>
      </c>
      <c r="E14" s="9"/>
      <c r="F14" s="323"/>
      <c r="G14" s="323"/>
      <c r="H14" s="323"/>
      <c r="I14" s="323"/>
      <c r="J14" s="56"/>
    </row>
    <row r="15" spans="2:10" ht="18" customHeight="1" x14ac:dyDescent="0.55000000000000004">
      <c r="B15" s="9"/>
      <c r="C15" s="9"/>
      <c r="D15" s="9" t="s">
        <v>56</v>
      </c>
      <c r="E15" s="9"/>
      <c r="F15" s="323"/>
      <c r="G15" s="323"/>
      <c r="H15" s="323"/>
      <c r="I15" s="323"/>
      <c r="J15" s="56"/>
    </row>
    <row r="16" spans="2:10" ht="18" customHeight="1" x14ac:dyDescent="0.55000000000000004">
      <c r="B16" s="5"/>
      <c r="C16" s="5"/>
      <c r="D16" s="5"/>
      <c r="E16" s="5"/>
      <c r="F16" s="5"/>
      <c r="G16" s="5"/>
      <c r="H16" s="5"/>
      <c r="I16" s="56"/>
      <c r="J16" s="56"/>
    </row>
    <row r="17" spans="2:10" x14ac:dyDescent="0.55000000000000004">
      <c r="B17" s="2"/>
      <c r="C17" s="2"/>
      <c r="D17" s="2"/>
      <c r="E17" s="2"/>
      <c r="F17" s="2"/>
      <c r="G17" s="2"/>
      <c r="H17" s="2"/>
      <c r="I17" s="56"/>
      <c r="J17" s="56"/>
    </row>
    <row r="18" spans="2:10" ht="30" customHeight="1" x14ac:dyDescent="0.55000000000000004">
      <c r="B18" s="176" t="s">
        <v>160</v>
      </c>
      <c r="C18" s="176"/>
      <c r="D18" s="176"/>
      <c r="E18" s="176"/>
      <c r="F18" s="176"/>
      <c r="G18" s="176"/>
      <c r="H18" s="176"/>
      <c r="I18" s="327"/>
      <c r="J18" s="327"/>
    </row>
    <row r="19" spans="2:10" x14ac:dyDescent="0.55000000000000004">
      <c r="B19" s="165" t="s">
        <v>2</v>
      </c>
      <c r="C19" s="165"/>
      <c r="D19" s="165"/>
      <c r="E19" s="165"/>
      <c r="F19" s="165"/>
      <c r="G19" s="165"/>
      <c r="H19" s="165"/>
      <c r="I19" s="165"/>
      <c r="J19" s="56"/>
    </row>
    <row r="20" spans="2:10" x14ac:dyDescent="0.55000000000000004">
      <c r="B20" s="2"/>
      <c r="C20" s="2"/>
      <c r="D20" s="2"/>
      <c r="E20" s="2"/>
      <c r="F20" s="2"/>
      <c r="G20" s="2"/>
      <c r="H20" s="2"/>
      <c r="I20" s="56"/>
      <c r="J20" s="56"/>
    </row>
    <row r="21" spans="2:10" ht="18" customHeight="1" x14ac:dyDescent="0.55000000000000004">
      <c r="B21" s="176" t="s">
        <v>159</v>
      </c>
      <c r="C21" s="176"/>
      <c r="D21" s="176"/>
      <c r="E21" s="176"/>
      <c r="F21" s="176"/>
      <c r="G21" s="176"/>
      <c r="H21" s="176"/>
      <c r="I21" s="327"/>
      <c r="J21" s="327"/>
    </row>
    <row r="22" spans="2:10" ht="18" customHeight="1" thickBot="1" x14ac:dyDescent="0.6">
      <c r="B22" s="176" t="s">
        <v>158</v>
      </c>
      <c r="C22" s="176"/>
      <c r="D22" s="176"/>
      <c r="E22" s="176"/>
      <c r="F22" s="176"/>
      <c r="G22" s="176"/>
      <c r="H22" s="176"/>
      <c r="I22" s="327"/>
      <c r="J22" s="327"/>
    </row>
    <row r="23" spans="2:10" ht="18" customHeight="1" thickBot="1" x14ac:dyDescent="0.6">
      <c r="B23" s="194" t="s">
        <v>5</v>
      </c>
      <c r="C23" s="196"/>
      <c r="D23" s="346"/>
      <c r="E23" s="347"/>
      <c r="F23" s="347"/>
      <c r="G23" s="347"/>
      <c r="H23" s="347"/>
      <c r="I23" s="348"/>
      <c r="J23" s="50"/>
    </row>
    <row r="24" spans="2:10" ht="18" customHeight="1" thickBot="1" x14ac:dyDescent="0.6">
      <c r="B24" s="197" t="s">
        <v>168</v>
      </c>
      <c r="C24" s="199"/>
      <c r="D24" s="220"/>
      <c r="E24" s="210"/>
      <c r="F24" s="198" t="s">
        <v>43</v>
      </c>
      <c r="G24" s="198"/>
      <c r="H24" s="210"/>
      <c r="I24" s="211"/>
      <c r="J24" s="50"/>
    </row>
    <row r="25" spans="2:10" ht="30" customHeight="1" thickBot="1" x14ac:dyDescent="0.6">
      <c r="B25" s="344" t="s">
        <v>76</v>
      </c>
      <c r="C25" s="345"/>
      <c r="D25" s="328"/>
      <c r="E25" s="349"/>
      <c r="F25" s="350"/>
      <c r="G25" s="350"/>
      <c r="H25" s="350"/>
      <c r="I25" s="36" t="s">
        <v>157</v>
      </c>
      <c r="J25" s="50"/>
    </row>
    <row r="26" spans="2:10" ht="30" customHeight="1" thickBot="1" x14ac:dyDescent="0.6">
      <c r="B26" s="178" t="s">
        <v>77</v>
      </c>
      <c r="C26" s="180"/>
      <c r="D26" s="328"/>
      <c r="E26" s="349"/>
      <c r="F26" s="358"/>
      <c r="G26" s="358"/>
      <c r="H26" s="358"/>
      <c r="I26" s="35" t="s">
        <v>157</v>
      </c>
      <c r="J26" s="50"/>
    </row>
    <row r="27" spans="2:10" ht="18" customHeight="1" x14ac:dyDescent="0.55000000000000004">
      <c r="B27" s="181" t="s">
        <v>167</v>
      </c>
      <c r="C27" s="183"/>
      <c r="D27" s="352"/>
      <c r="E27" s="353"/>
      <c r="F27" s="353"/>
      <c r="G27" s="353"/>
      <c r="H27" s="353"/>
      <c r="I27" s="354"/>
      <c r="J27" s="50"/>
    </row>
    <row r="28" spans="2:10" ht="18" customHeight="1" x14ac:dyDescent="0.55000000000000004">
      <c r="B28" s="184"/>
      <c r="C28" s="185"/>
      <c r="D28" s="355"/>
      <c r="E28" s="356"/>
      <c r="F28" s="356"/>
      <c r="G28" s="356"/>
      <c r="H28" s="356"/>
      <c r="I28" s="357"/>
      <c r="J28" s="50"/>
    </row>
    <row r="29" spans="2:10" ht="18" customHeight="1" x14ac:dyDescent="0.55000000000000004">
      <c r="B29" s="184"/>
      <c r="C29" s="185"/>
      <c r="D29" s="166" t="s">
        <v>94</v>
      </c>
      <c r="E29" s="167"/>
      <c r="F29" s="167"/>
      <c r="G29" s="320"/>
      <c r="H29" s="320"/>
      <c r="I29" s="38" t="s">
        <v>95</v>
      </c>
      <c r="J29" s="50"/>
    </row>
    <row r="30" spans="2:10" ht="18" customHeight="1" thickBot="1" x14ac:dyDescent="0.6">
      <c r="B30" s="184"/>
      <c r="C30" s="185"/>
      <c r="D30" s="166" t="s">
        <v>96</v>
      </c>
      <c r="E30" s="167"/>
      <c r="F30" s="167"/>
      <c r="G30" s="320"/>
      <c r="H30" s="320"/>
      <c r="I30" s="38" t="s">
        <v>95</v>
      </c>
      <c r="J30" s="50"/>
    </row>
    <row r="31" spans="2:10" ht="18" customHeight="1" x14ac:dyDescent="0.55000000000000004">
      <c r="B31" s="173" t="s">
        <v>215</v>
      </c>
      <c r="C31" s="175"/>
      <c r="D31" s="32" t="s">
        <v>144</v>
      </c>
      <c r="E31" s="218" t="s">
        <v>147</v>
      </c>
      <c r="F31" s="218"/>
      <c r="G31" s="218"/>
      <c r="H31" s="218"/>
      <c r="I31" s="219"/>
      <c r="J31" s="50"/>
    </row>
    <row r="32" spans="2:10" ht="18" customHeight="1" x14ac:dyDescent="0.55000000000000004">
      <c r="B32" s="184"/>
      <c r="C32" s="185"/>
      <c r="D32" s="178" t="s">
        <v>226</v>
      </c>
      <c r="E32" s="179"/>
      <c r="F32" s="179"/>
      <c r="G32" s="179"/>
      <c r="H32" s="179"/>
      <c r="I32" s="225"/>
      <c r="J32" s="50"/>
    </row>
    <row r="33" spans="2:16" ht="18" customHeight="1" x14ac:dyDescent="0.55000000000000004">
      <c r="B33" s="184"/>
      <c r="C33" s="185"/>
      <c r="D33" s="367"/>
      <c r="E33" s="159"/>
      <c r="F33" s="164" t="s">
        <v>92</v>
      </c>
      <c r="G33" s="164"/>
      <c r="H33" s="159"/>
      <c r="I33" s="160"/>
      <c r="J33" s="50"/>
    </row>
    <row r="34" spans="2:16" ht="18" customHeight="1" x14ac:dyDescent="0.55000000000000004">
      <c r="B34" s="184"/>
      <c r="C34" s="185"/>
      <c r="D34" s="161" t="s">
        <v>46</v>
      </c>
      <c r="E34" s="162"/>
      <c r="F34" s="162"/>
      <c r="G34" s="162"/>
      <c r="H34" s="162"/>
      <c r="I34" s="163"/>
      <c r="J34" s="50"/>
    </row>
    <row r="35" spans="2:16" ht="18" customHeight="1" x14ac:dyDescent="0.55000000000000004">
      <c r="B35" s="184"/>
      <c r="C35" s="185"/>
      <c r="D35" s="166" t="s">
        <v>148</v>
      </c>
      <c r="E35" s="167"/>
      <c r="F35" s="167"/>
      <c r="G35" s="167"/>
      <c r="H35" s="167"/>
      <c r="I35" s="168"/>
      <c r="J35" s="50"/>
    </row>
    <row r="36" spans="2:16" ht="18" customHeight="1" x14ac:dyDescent="0.55000000000000004">
      <c r="B36" s="184"/>
      <c r="C36" s="185"/>
      <c r="D36" s="367"/>
      <c r="E36" s="159"/>
      <c r="F36" s="164" t="s">
        <v>93</v>
      </c>
      <c r="G36" s="164"/>
      <c r="H36" s="159"/>
      <c r="I36" s="160"/>
      <c r="J36" s="50"/>
    </row>
    <row r="37" spans="2:16" ht="18" customHeight="1" x14ac:dyDescent="0.55000000000000004">
      <c r="B37" s="184"/>
      <c r="C37" s="185"/>
      <c r="D37" s="161" t="s">
        <v>47</v>
      </c>
      <c r="E37" s="162"/>
      <c r="F37" s="162"/>
      <c r="G37" s="162"/>
      <c r="H37" s="162"/>
      <c r="I37" s="163"/>
      <c r="J37" s="50"/>
    </row>
    <row r="38" spans="2:16" ht="18" customHeight="1" x14ac:dyDescent="0.55000000000000004">
      <c r="B38" s="184"/>
      <c r="C38" s="185"/>
      <c r="D38" s="166" t="s">
        <v>149</v>
      </c>
      <c r="E38" s="167"/>
      <c r="F38" s="167"/>
      <c r="G38" s="167"/>
      <c r="H38" s="167"/>
      <c r="I38" s="168"/>
      <c r="J38" s="50"/>
    </row>
    <row r="39" spans="2:16" ht="18" customHeight="1" x14ac:dyDescent="0.55000000000000004">
      <c r="B39" s="184"/>
      <c r="C39" s="185"/>
      <c r="D39" s="367"/>
      <c r="E39" s="159"/>
      <c r="F39" s="164" t="s">
        <v>98</v>
      </c>
      <c r="G39" s="164"/>
      <c r="H39" s="368"/>
      <c r="I39" s="369"/>
      <c r="J39" s="50"/>
    </row>
    <row r="40" spans="2:16" ht="18" customHeight="1" x14ac:dyDescent="0.55000000000000004">
      <c r="B40" s="184"/>
      <c r="C40" s="185"/>
      <c r="D40" s="161" t="s">
        <v>48</v>
      </c>
      <c r="E40" s="162"/>
      <c r="F40" s="162"/>
      <c r="G40" s="162"/>
      <c r="H40" s="162"/>
      <c r="I40" s="163"/>
      <c r="J40" s="50"/>
    </row>
    <row r="41" spans="2:16" ht="18" customHeight="1" thickBot="1" x14ac:dyDescent="0.6">
      <c r="B41" s="184"/>
      <c r="C41" s="185"/>
      <c r="D41" s="51" t="s">
        <v>49</v>
      </c>
      <c r="E41" s="52"/>
      <c r="F41" s="228"/>
      <c r="G41" s="228"/>
      <c r="H41" s="228"/>
      <c r="I41" s="39" t="s">
        <v>99</v>
      </c>
      <c r="J41" s="50"/>
    </row>
    <row r="42" spans="2:16" ht="18" customHeight="1" x14ac:dyDescent="0.55000000000000004">
      <c r="B42" s="184"/>
      <c r="C42" s="185"/>
      <c r="D42" s="28" t="s">
        <v>144</v>
      </c>
      <c r="E42" s="192" t="s">
        <v>150</v>
      </c>
      <c r="F42" s="192"/>
      <c r="G42" s="192"/>
      <c r="H42" s="192"/>
      <c r="I42" s="193"/>
      <c r="J42" s="50"/>
    </row>
    <row r="43" spans="2:16" ht="18" customHeight="1" x14ac:dyDescent="0.55000000000000004">
      <c r="B43" s="184"/>
      <c r="C43" s="185"/>
      <c r="D43" s="178" t="s">
        <v>226</v>
      </c>
      <c r="E43" s="179"/>
      <c r="F43" s="179"/>
      <c r="G43" s="179"/>
      <c r="H43" s="179"/>
      <c r="I43" s="225"/>
      <c r="J43" s="50"/>
      <c r="N43" s="213"/>
      <c r="O43" s="213"/>
      <c r="P43" s="213"/>
    </row>
    <row r="44" spans="2:16" ht="18" customHeight="1" x14ac:dyDescent="0.55000000000000004">
      <c r="B44" s="184"/>
      <c r="C44" s="185"/>
      <c r="D44" s="13"/>
      <c r="E44" s="165" t="s">
        <v>170</v>
      </c>
      <c r="F44" s="165"/>
      <c r="G44" s="165"/>
      <c r="H44" s="159"/>
      <c r="I44" s="160"/>
      <c r="J44" s="50"/>
    </row>
    <row r="45" spans="2:16" ht="18" customHeight="1" x14ac:dyDescent="0.55000000000000004">
      <c r="B45" s="184"/>
      <c r="C45" s="185"/>
      <c r="D45" s="161" t="s">
        <v>46</v>
      </c>
      <c r="E45" s="162"/>
      <c r="F45" s="162"/>
      <c r="G45" s="162"/>
      <c r="H45" s="162"/>
      <c r="I45" s="163"/>
      <c r="J45" s="50"/>
    </row>
    <row r="46" spans="2:16" ht="18" customHeight="1" x14ac:dyDescent="0.55000000000000004">
      <c r="B46" s="184"/>
      <c r="C46" s="185"/>
      <c r="D46" s="166" t="s">
        <v>148</v>
      </c>
      <c r="E46" s="167"/>
      <c r="F46" s="167"/>
      <c r="G46" s="167"/>
      <c r="H46" s="167"/>
      <c r="I46" s="168"/>
      <c r="J46" s="50"/>
    </row>
    <row r="47" spans="2:16" ht="18" customHeight="1" x14ac:dyDescent="0.55000000000000004">
      <c r="B47" s="184"/>
      <c r="C47" s="185"/>
      <c r="D47" s="53"/>
      <c r="E47" s="165" t="s">
        <v>170</v>
      </c>
      <c r="F47" s="165"/>
      <c r="G47" s="165"/>
      <c r="H47" s="159"/>
      <c r="I47" s="160"/>
      <c r="J47" s="50"/>
    </row>
    <row r="48" spans="2:16" ht="18" customHeight="1" x14ac:dyDescent="0.55000000000000004">
      <c r="B48" s="184"/>
      <c r="C48" s="185"/>
      <c r="D48" s="161" t="s">
        <v>47</v>
      </c>
      <c r="E48" s="162"/>
      <c r="F48" s="162"/>
      <c r="G48" s="162"/>
      <c r="H48" s="162"/>
      <c r="I48" s="163"/>
      <c r="J48" s="50"/>
    </row>
    <row r="49" spans="2:10" ht="18" customHeight="1" x14ac:dyDescent="0.55000000000000004">
      <c r="B49" s="184"/>
      <c r="C49" s="185"/>
      <c r="D49" s="166" t="s">
        <v>149</v>
      </c>
      <c r="E49" s="167"/>
      <c r="F49" s="167"/>
      <c r="G49" s="167"/>
      <c r="H49" s="167"/>
      <c r="I49" s="168"/>
      <c r="J49" s="50"/>
    </row>
    <row r="50" spans="2:10" ht="18" customHeight="1" x14ac:dyDescent="0.55000000000000004">
      <c r="B50" s="184"/>
      <c r="C50" s="185"/>
      <c r="D50" s="367"/>
      <c r="E50" s="159"/>
      <c r="F50" s="164" t="s">
        <v>98</v>
      </c>
      <c r="G50" s="164"/>
      <c r="H50" s="159"/>
      <c r="I50" s="160"/>
      <c r="J50" s="50"/>
    </row>
    <row r="51" spans="2:10" ht="18" customHeight="1" x14ac:dyDescent="0.55000000000000004">
      <c r="B51" s="184"/>
      <c r="C51" s="185"/>
      <c r="D51" s="161" t="s">
        <v>48</v>
      </c>
      <c r="E51" s="162"/>
      <c r="F51" s="162"/>
      <c r="G51" s="162"/>
      <c r="H51" s="162"/>
      <c r="I51" s="163"/>
      <c r="J51" s="50"/>
    </row>
    <row r="52" spans="2:10" ht="18" customHeight="1" thickBot="1" x14ac:dyDescent="0.6">
      <c r="B52" s="189"/>
      <c r="C52" s="191"/>
      <c r="D52" s="51" t="s">
        <v>49</v>
      </c>
      <c r="E52" s="52"/>
      <c r="F52" s="228"/>
      <c r="G52" s="228"/>
      <c r="H52" s="228"/>
      <c r="I52" s="39" t="s">
        <v>99</v>
      </c>
      <c r="J52" s="50"/>
    </row>
    <row r="53" spans="2:10" ht="18" customHeight="1" thickBot="1" x14ac:dyDescent="0.6">
      <c r="B53" s="176" t="s">
        <v>78</v>
      </c>
      <c r="C53" s="176"/>
      <c r="D53" s="176"/>
      <c r="E53" s="176"/>
      <c r="F53" s="176"/>
      <c r="G53" s="176"/>
      <c r="H53" s="176"/>
      <c r="I53" s="177"/>
      <c r="J53" s="177"/>
    </row>
    <row r="54" spans="2:10" ht="18" customHeight="1" thickBot="1" x14ac:dyDescent="0.6">
      <c r="B54" s="359" t="s">
        <v>107</v>
      </c>
      <c r="C54" s="41" t="s">
        <v>44</v>
      </c>
      <c r="D54" s="361"/>
      <c r="E54" s="362"/>
      <c r="F54" s="362"/>
      <c r="G54" s="362"/>
      <c r="H54" s="362"/>
      <c r="I54" s="363"/>
      <c r="J54" s="29" t="s">
        <v>11</v>
      </c>
    </row>
    <row r="55" spans="2:10" ht="18" customHeight="1" thickBot="1" x14ac:dyDescent="0.6">
      <c r="B55" s="360"/>
      <c r="C55" s="33" t="s">
        <v>45</v>
      </c>
      <c r="D55" s="364"/>
      <c r="E55" s="365"/>
      <c r="F55" s="365"/>
      <c r="G55" s="365"/>
      <c r="H55" s="365"/>
      <c r="I55" s="366"/>
      <c r="J55" s="29"/>
    </row>
    <row r="56" spans="2:10" x14ac:dyDescent="0.55000000000000004">
      <c r="B56" s="8"/>
      <c r="C56" s="8"/>
      <c r="D56" s="8"/>
      <c r="E56" s="8"/>
      <c r="F56" s="8"/>
      <c r="G56" s="8"/>
      <c r="H56" s="8"/>
    </row>
    <row r="57" spans="2:10" x14ac:dyDescent="0.55000000000000004">
      <c r="B57" s="2"/>
      <c r="C57" s="2"/>
      <c r="D57" s="2"/>
      <c r="E57" s="2"/>
      <c r="F57" s="2"/>
      <c r="G57" s="2"/>
      <c r="H57" s="2"/>
    </row>
  </sheetData>
  <sheetProtection algorithmName="SHA-512" hashValue="lj2niaCVkXa5erY7l6GwleM8F95fvdm6o+rJO7zzrgzDpk3db9/07Bh9Yh4JttjdEq6BLn5mB+Hi5179jI3uOw==" saltValue="qovhRo4p8O1no6IwtLVF8w==" spinCount="100000" sheet="1" objects="1" scenarios="1" formatCells="0" selectLockedCells="1"/>
  <mergeCells count="70">
    <mergeCell ref="E31:I31"/>
    <mergeCell ref="D32:I32"/>
    <mergeCell ref="D33:E33"/>
    <mergeCell ref="F33:G33"/>
    <mergeCell ref="H33:I33"/>
    <mergeCell ref="D34:I34"/>
    <mergeCell ref="D36:E36"/>
    <mergeCell ref="F36:G36"/>
    <mergeCell ref="H36:I36"/>
    <mergeCell ref="D38:I38"/>
    <mergeCell ref="D39:E39"/>
    <mergeCell ref="F39:G39"/>
    <mergeCell ref="H39:I39"/>
    <mergeCell ref="D49:I49"/>
    <mergeCell ref="D50:E50"/>
    <mergeCell ref="F50:G50"/>
    <mergeCell ref="H50:I50"/>
    <mergeCell ref="E42:I42"/>
    <mergeCell ref="E44:G44"/>
    <mergeCell ref="H44:I44"/>
    <mergeCell ref="D40:I40"/>
    <mergeCell ref="F41:H41"/>
    <mergeCell ref="N43:P43"/>
    <mergeCell ref="B53:J53"/>
    <mergeCell ref="B54:B55"/>
    <mergeCell ref="D54:I54"/>
    <mergeCell ref="D55:I55"/>
    <mergeCell ref="B31:C52"/>
    <mergeCell ref="D35:I35"/>
    <mergeCell ref="D45:I45"/>
    <mergeCell ref="D37:I37"/>
    <mergeCell ref="D43:I43"/>
    <mergeCell ref="F52:H52"/>
    <mergeCell ref="D51:I51"/>
    <mergeCell ref="D46:I46"/>
    <mergeCell ref="E47:G47"/>
    <mergeCell ref="H47:I47"/>
    <mergeCell ref="D48:I48"/>
    <mergeCell ref="B26:C26"/>
    <mergeCell ref="B27:C30"/>
    <mergeCell ref="D27:I28"/>
    <mergeCell ref="F26:H26"/>
    <mergeCell ref="D29:F29"/>
    <mergeCell ref="G29:H29"/>
    <mergeCell ref="D30:F30"/>
    <mergeCell ref="G30:H30"/>
    <mergeCell ref="D26:E26"/>
    <mergeCell ref="F12:I12"/>
    <mergeCell ref="B2:I2"/>
    <mergeCell ref="B4:I4"/>
    <mergeCell ref="B8:J8"/>
    <mergeCell ref="F10:I10"/>
    <mergeCell ref="F11:I11"/>
    <mergeCell ref="G6:I6"/>
    <mergeCell ref="F13:I13"/>
    <mergeCell ref="B25:C25"/>
    <mergeCell ref="F14:I14"/>
    <mergeCell ref="F15:I15"/>
    <mergeCell ref="B18:J18"/>
    <mergeCell ref="B19:I19"/>
    <mergeCell ref="B21:J21"/>
    <mergeCell ref="B22:J22"/>
    <mergeCell ref="B23:C23"/>
    <mergeCell ref="D23:I23"/>
    <mergeCell ref="B24:C24"/>
    <mergeCell ref="F24:G24"/>
    <mergeCell ref="H24:I24"/>
    <mergeCell ref="D24:E24"/>
    <mergeCell ref="D25:E25"/>
    <mergeCell ref="F25:H25"/>
  </mergeCells>
  <phoneticPr fontId="29"/>
  <pageMargins left="0.70866141732283472" right="0.70866141732283472" top="0.74803149606299213" bottom="0.74803149606299213" header="0.31496062992125984" footer="0.31496062992125984"/>
  <pageSetup paperSize="9" orientation="portrait" blackAndWhite="1" r:id="rId1"/>
  <rowBreaks count="1" manualBreakCount="1">
    <brk id="30"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42"/>
  <sheetViews>
    <sheetView showGridLines="0" view="pageBreakPreview" topLeftCell="A15" zoomScale="130" zoomScaleNormal="100" zoomScaleSheetLayoutView="130" workbookViewId="0">
      <selection activeCell="D32" sqref="D32:F33"/>
    </sheetView>
  </sheetViews>
  <sheetFormatPr defaultRowHeight="18" x14ac:dyDescent="0.55000000000000004"/>
  <cols>
    <col min="1" max="1" width="0.5" customWidth="1"/>
    <col min="2" max="2" width="23.5" customWidth="1"/>
    <col min="3" max="3" width="3.58203125" customWidth="1"/>
    <col min="4" max="4" width="8" customWidth="1"/>
    <col min="5" max="5" width="26.5" customWidth="1"/>
    <col min="6" max="6" width="6.5" customWidth="1"/>
    <col min="7" max="7" width="0.9140625" customWidth="1"/>
  </cols>
  <sheetData>
    <row r="1" spans="2:7" x14ac:dyDescent="0.55000000000000004">
      <c r="B1" s="4"/>
      <c r="C1" s="4"/>
      <c r="D1" s="4"/>
    </row>
    <row r="2" spans="2:7" x14ac:dyDescent="0.55000000000000004">
      <c r="B2" s="176" t="s">
        <v>165</v>
      </c>
      <c r="C2" s="176"/>
      <c r="D2" s="176"/>
      <c r="E2" s="177"/>
      <c r="F2" s="177"/>
      <c r="G2" s="177"/>
    </row>
    <row r="3" spans="2:7" x14ac:dyDescent="0.55000000000000004">
      <c r="B3" s="2"/>
      <c r="C3" s="2"/>
      <c r="D3" s="2"/>
      <c r="E3" s="50"/>
      <c r="F3" s="50"/>
      <c r="G3" s="50"/>
    </row>
    <row r="4" spans="2:7" x14ac:dyDescent="0.55000000000000004">
      <c r="B4" s="370" t="s">
        <v>32</v>
      </c>
      <c r="C4" s="370"/>
      <c r="D4" s="370"/>
      <c r="E4" s="370"/>
      <c r="F4" s="37"/>
      <c r="G4" s="50"/>
    </row>
    <row r="5" spans="2:7" x14ac:dyDescent="0.55000000000000004">
      <c r="B5" s="2"/>
      <c r="C5" s="2"/>
      <c r="D5" s="2"/>
      <c r="E5" s="50"/>
      <c r="F5" s="50"/>
      <c r="G5" s="50"/>
    </row>
    <row r="6" spans="2:7" x14ac:dyDescent="0.55000000000000004">
      <c r="B6" s="2"/>
      <c r="C6" s="2"/>
      <c r="D6" s="2"/>
      <c r="E6" s="50"/>
      <c r="F6" s="50"/>
      <c r="G6" s="50"/>
    </row>
    <row r="7" spans="2:7" ht="18" customHeight="1" x14ac:dyDescent="0.55000000000000004">
      <c r="B7" s="11"/>
      <c r="C7" s="11"/>
      <c r="D7" s="11"/>
      <c r="E7" s="212" t="s">
        <v>91</v>
      </c>
      <c r="F7" s="212"/>
      <c r="G7" s="50"/>
    </row>
    <row r="8" spans="2:7" x14ac:dyDescent="0.55000000000000004">
      <c r="B8" s="2"/>
      <c r="C8" s="2"/>
      <c r="D8" s="2"/>
      <c r="E8" s="50"/>
      <c r="F8" s="50"/>
      <c r="G8" s="50"/>
    </row>
    <row r="9" spans="2:7" x14ac:dyDescent="0.55000000000000004">
      <c r="B9" s="2"/>
      <c r="C9" s="2"/>
      <c r="D9" s="2"/>
      <c r="E9" s="50"/>
      <c r="F9" s="50"/>
      <c r="G9" s="50"/>
    </row>
    <row r="10" spans="2:7" ht="36" customHeight="1" x14ac:dyDescent="0.55000000000000004">
      <c r="B10" s="143"/>
      <c r="C10" s="11" t="s">
        <v>110</v>
      </c>
      <c r="D10" s="11"/>
      <c r="E10" s="50"/>
      <c r="F10" s="50"/>
      <c r="G10" s="50"/>
    </row>
    <row r="11" spans="2:7" x14ac:dyDescent="0.55000000000000004">
      <c r="B11" s="192" t="s">
        <v>33</v>
      </c>
      <c r="C11" s="192"/>
      <c r="D11" s="192"/>
      <c r="E11" s="192"/>
      <c r="F11" s="21"/>
      <c r="G11" s="50"/>
    </row>
    <row r="12" spans="2:7" x14ac:dyDescent="0.55000000000000004">
      <c r="B12" s="2"/>
      <c r="C12" s="2"/>
      <c r="D12" s="2"/>
      <c r="E12" s="50"/>
      <c r="F12" s="50"/>
      <c r="G12" s="50"/>
    </row>
    <row r="13" spans="2:7" x14ac:dyDescent="0.55000000000000004">
      <c r="B13" s="176" t="s">
        <v>34</v>
      </c>
      <c r="C13" s="176"/>
      <c r="D13" s="176"/>
      <c r="E13" s="177"/>
      <c r="F13" s="177"/>
      <c r="G13" s="177"/>
    </row>
    <row r="14" spans="2:7" ht="18" customHeight="1" x14ac:dyDescent="0.55000000000000004">
      <c r="B14" s="11" t="s">
        <v>79</v>
      </c>
      <c r="C14" s="11"/>
      <c r="D14" s="11" t="s">
        <v>80</v>
      </c>
      <c r="E14" s="387"/>
      <c r="F14" s="387"/>
      <c r="G14" s="50"/>
    </row>
    <row r="15" spans="2:7" x14ac:dyDescent="0.55000000000000004">
      <c r="B15" s="2"/>
      <c r="C15" s="2"/>
      <c r="D15" s="2"/>
      <c r="E15" s="387"/>
      <c r="F15" s="387"/>
      <c r="G15" s="50"/>
    </row>
    <row r="16" spans="2:7" ht="18" customHeight="1" x14ac:dyDescent="0.55000000000000004">
      <c r="B16" s="11" t="s">
        <v>81</v>
      </c>
      <c r="C16" s="11"/>
      <c r="D16" s="11" t="s">
        <v>82</v>
      </c>
      <c r="E16" s="383"/>
      <c r="F16" s="383"/>
      <c r="G16" s="50"/>
    </row>
    <row r="17" spans="2:7" x14ac:dyDescent="0.55000000000000004">
      <c r="B17" s="2"/>
      <c r="C17" s="2"/>
      <c r="D17" s="2"/>
      <c r="E17" s="50"/>
      <c r="F17" s="50"/>
      <c r="G17" s="50"/>
    </row>
    <row r="18" spans="2:7" x14ac:dyDescent="0.55000000000000004">
      <c r="B18" s="2"/>
      <c r="C18" s="2"/>
      <c r="D18" s="2"/>
      <c r="E18" s="50"/>
      <c r="F18" s="50"/>
      <c r="G18" s="50"/>
    </row>
    <row r="19" spans="2:7" ht="32.5" customHeight="1" x14ac:dyDescent="0.55000000000000004">
      <c r="B19" s="192" t="s">
        <v>35</v>
      </c>
      <c r="C19" s="192"/>
      <c r="D19" s="192"/>
      <c r="E19" s="192"/>
      <c r="F19" s="192"/>
      <c r="G19" s="50"/>
    </row>
    <row r="20" spans="2:7" x14ac:dyDescent="0.55000000000000004">
      <c r="B20" s="2"/>
      <c r="C20" s="2"/>
      <c r="D20" s="2"/>
      <c r="E20" s="50"/>
      <c r="F20" s="50"/>
      <c r="G20" s="50"/>
    </row>
    <row r="21" spans="2:7" x14ac:dyDescent="0.55000000000000004">
      <c r="B21" s="2"/>
      <c r="C21" s="2"/>
      <c r="D21" s="2"/>
      <c r="E21" s="50"/>
      <c r="F21" s="50"/>
      <c r="G21" s="50"/>
    </row>
    <row r="22" spans="2:7" x14ac:dyDescent="0.55000000000000004">
      <c r="B22" s="165" t="s">
        <v>2</v>
      </c>
      <c r="C22" s="165"/>
      <c r="D22" s="165"/>
      <c r="E22" s="177"/>
      <c r="F22" s="177"/>
      <c r="G22" s="177"/>
    </row>
    <row r="23" spans="2:7" ht="18.5" thickBot="1" x14ac:dyDescent="0.6">
      <c r="B23" s="2"/>
      <c r="C23" s="2"/>
      <c r="D23" s="2"/>
      <c r="E23" s="50"/>
      <c r="F23" s="50"/>
      <c r="G23" s="50"/>
    </row>
    <row r="24" spans="2:7" ht="18.5" thickBot="1" x14ac:dyDescent="0.6">
      <c r="B24" s="376" t="s">
        <v>36</v>
      </c>
      <c r="C24" s="377"/>
      <c r="D24" s="384"/>
      <c r="E24" s="385"/>
      <c r="F24" s="386"/>
      <c r="G24" s="50"/>
    </row>
    <row r="25" spans="2:7" ht="18.5" thickBot="1" x14ac:dyDescent="0.6">
      <c r="B25" s="378"/>
      <c r="C25" s="379"/>
      <c r="D25" s="384"/>
      <c r="E25" s="385"/>
      <c r="F25" s="386"/>
      <c r="G25" s="50"/>
    </row>
    <row r="26" spans="2:7" ht="20" customHeight="1" thickBot="1" x14ac:dyDescent="0.6">
      <c r="B26" s="376" t="s">
        <v>37</v>
      </c>
      <c r="C26" s="377"/>
      <c r="D26" s="371" t="s">
        <v>60</v>
      </c>
      <c r="E26" s="209"/>
      <c r="F26" s="372"/>
      <c r="G26" s="50"/>
    </row>
    <row r="27" spans="2:7" ht="18.5" thickBot="1" x14ac:dyDescent="0.6">
      <c r="B27" s="378"/>
      <c r="C27" s="379"/>
      <c r="D27" s="371"/>
      <c r="E27" s="209"/>
      <c r="F27" s="372"/>
      <c r="G27" s="50"/>
    </row>
    <row r="28" spans="2:7" ht="14" customHeight="1" thickBot="1" x14ac:dyDescent="0.6">
      <c r="B28" s="376" t="s">
        <v>111</v>
      </c>
      <c r="C28" s="377"/>
      <c r="D28" s="374"/>
      <c r="E28" s="375"/>
      <c r="F28" s="373" t="s">
        <v>83</v>
      </c>
      <c r="G28" s="50"/>
    </row>
    <row r="29" spans="2:7" ht="18.5" thickBot="1" x14ac:dyDescent="0.6">
      <c r="B29" s="378"/>
      <c r="C29" s="379"/>
      <c r="D29" s="374"/>
      <c r="E29" s="375"/>
      <c r="F29" s="373"/>
      <c r="G29" s="50"/>
    </row>
    <row r="30" spans="2:7" ht="18.5" customHeight="1" thickBot="1" x14ac:dyDescent="0.6">
      <c r="B30" s="376" t="s">
        <v>112</v>
      </c>
      <c r="C30" s="377"/>
      <c r="D30" s="374"/>
      <c r="E30" s="375"/>
      <c r="F30" s="373" t="s">
        <v>83</v>
      </c>
      <c r="G30" s="50"/>
    </row>
    <row r="31" spans="2:7" ht="18.5" thickBot="1" x14ac:dyDescent="0.6">
      <c r="B31" s="378"/>
      <c r="C31" s="379"/>
      <c r="D31" s="374"/>
      <c r="E31" s="375"/>
      <c r="F31" s="373"/>
      <c r="G31" s="50"/>
    </row>
    <row r="32" spans="2:7" ht="18.5" thickBot="1" x14ac:dyDescent="0.6">
      <c r="B32" s="376" t="s">
        <v>108</v>
      </c>
      <c r="C32" s="377"/>
      <c r="D32" s="380"/>
      <c r="E32" s="381"/>
      <c r="F32" s="382"/>
      <c r="G32" s="50"/>
    </row>
    <row r="33" spans="2:7" ht="18.5" thickBot="1" x14ac:dyDescent="0.6">
      <c r="B33" s="378"/>
      <c r="C33" s="379"/>
      <c r="D33" s="380"/>
      <c r="E33" s="381"/>
      <c r="F33" s="382"/>
      <c r="G33" s="50"/>
    </row>
    <row r="34" spans="2:7" ht="18.5" thickBot="1" x14ac:dyDescent="0.6">
      <c r="B34" s="376" t="s">
        <v>109</v>
      </c>
      <c r="C34" s="377"/>
      <c r="D34" s="371"/>
      <c r="E34" s="209"/>
      <c r="F34" s="372"/>
      <c r="G34" s="50"/>
    </row>
    <row r="35" spans="2:7" ht="18.5" thickBot="1" x14ac:dyDescent="0.6">
      <c r="B35" s="378"/>
      <c r="C35" s="379"/>
      <c r="D35" s="371"/>
      <c r="E35" s="209"/>
      <c r="F35" s="372"/>
      <c r="G35" s="50"/>
    </row>
    <row r="36" spans="2:7" x14ac:dyDescent="0.55000000000000004">
      <c r="B36" s="2"/>
      <c r="C36" s="2"/>
      <c r="D36" s="2"/>
      <c r="E36" s="50"/>
      <c r="F36" s="50"/>
      <c r="G36" s="50"/>
    </row>
    <row r="37" spans="2:7" x14ac:dyDescent="0.55000000000000004">
      <c r="B37" s="176" t="s">
        <v>38</v>
      </c>
      <c r="C37" s="176"/>
      <c r="D37" s="176"/>
      <c r="E37" s="177"/>
      <c r="F37" s="177"/>
      <c r="G37" s="177"/>
    </row>
    <row r="38" spans="2:7" x14ac:dyDescent="0.55000000000000004">
      <c r="B38" s="2"/>
      <c r="C38" s="2"/>
      <c r="D38" s="2"/>
    </row>
    <row r="39" spans="2:7" x14ac:dyDescent="0.55000000000000004">
      <c r="B39" s="2"/>
      <c r="C39" s="2"/>
      <c r="D39" s="2"/>
    </row>
    <row r="40" spans="2:7" x14ac:dyDescent="0.55000000000000004">
      <c r="B40" s="4"/>
      <c r="C40" s="4"/>
      <c r="D40" s="4"/>
    </row>
    <row r="41" spans="2:7" x14ac:dyDescent="0.55000000000000004">
      <c r="B41" s="4"/>
      <c r="C41" s="4"/>
      <c r="D41" s="4"/>
    </row>
    <row r="42" spans="2:7" x14ac:dyDescent="0.55000000000000004">
      <c r="B42" s="4"/>
      <c r="C42" s="4"/>
      <c r="D42" s="4"/>
    </row>
  </sheetData>
  <sheetProtection algorithmName="SHA-512" hashValue="wjmgDagRdwyh+N/MaPx3fZSN/yEFahKA1Pnxll/QlgAUFclqghA1kdxMX5Lum6FZ9LBznK6G0CQrYzXnylx8ww==" saltValue="rxWlt1ch1rQqTpTO56C0Bw==" spinCount="100000" sheet="1" objects="1" scenarios="1" formatCells="0" selectLockedCells="1"/>
  <mergeCells count="24">
    <mergeCell ref="B34:C35"/>
    <mergeCell ref="D32:F33"/>
    <mergeCell ref="D34:F35"/>
    <mergeCell ref="E7:F7"/>
    <mergeCell ref="E16:F16"/>
    <mergeCell ref="B19:F19"/>
    <mergeCell ref="D24:F25"/>
    <mergeCell ref="E14:F15"/>
    <mergeCell ref="B2:G2"/>
    <mergeCell ref="B13:G13"/>
    <mergeCell ref="B4:E4"/>
    <mergeCell ref="B11:E11"/>
    <mergeCell ref="B37:G37"/>
    <mergeCell ref="B22:G22"/>
    <mergeCell ref="D26:F27"/>
    <mergeCell ref="F28:F29"/>
    <mergeCell ref="D28:E29"/>
    <mergeCell ref="F30:F31"/>
    <mergeCell ref="D30:E31"/>
    <mergeCell ref="B24:C25"/>
    <mergeCell ref="B26:C27"/>
    <mergeCell ref="B28:C29"/>
    <mergeCell ref="B30:C31"/>
    <mergeCell ref="B32:C33"/>
  </mergeCells>
  <phoneticPr fontId="29"/>
  <pageMargins left="0.70866141732283472" right="0.70866141732283472" top="0.74803149606299213" bottom="0.74803149606299213" header="0.31496062992125984" footer="0.31496062992125984"/>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29"/>
  <sheetViews>
    <sheetView showGridLines="0" view="pageBreakPreview" zoomScale="130" zoomScaleNormal="100" zoomScaleSheetLayoutView="130" workbookViewId="0">
      <selection activeCell="F19" sqref="F19:I19"/>
    </sheetView>
  </sheetViews>
  <sheetFormatPr defaultRowHeight="18" x14ac:dyDescent="0.55000000000000004"/>
  <cols>
    <col min="1" max="1" width="1" customWidth="1"/>
    <col min="2" max="2" width="14.75" customWidth="1"/>
    <col min="3" max="3" width="12.08203125" customWidth="1"/>
    <col min="4" max="4" width="3.83203125" customWidth="1"/>
    <col min="5" max="5" width="12.58203125" customWidth="1"/>
    <col min="6" max="6" width="7" customWidth="1"/>
    <col min="7" max="7" width="8.1640625" customWidth="1"/>
    <col min="8" max="8" width="8.9140625" customWidth="1"/>
    <col min="9" max="9" width="6.75" customWidth="1"/>
    <col min="10" max="10" width="1.25" customWidth="1"/>
  </cols>
  <sheetData>
    <row r="1" spans="2:9" x14ac:dyDescent="0.55000000000000004">
      <c r="B1" s="388"/>
      <c r="C1" s="388"/>
      <c r="D1" s="388"/>
      <c r="E1" s="388"/>
      <c r="F1" s="388"/>
      <c r="G1" s="388"/>
      <c r="H1" s="388"/>
      <c r="I1" s="388"/>
    </row>
    <row r="2" spans="2:9" x14ac:dyDescent="0.55000000000000004">
      <c r="B2" s="176" t="s">
        <v>166</v>
      </c>
      <c r="C2" s="176"/>
      <c r="D2" s="176"/>
      <c r="E2" s="389"/>
      <c r="F2" s="389"/>
      <c r="G2" s="389"/>
      <c r="H2" s="389"/>
      <c r="I2" s="389"/>
    </row>
    <row r="3" spans="2:9" x14ac:dyDescent="0.55000000000000004">
      <c r="B3" s="388"/>
      <c r="C3" s="388"/>
      <c r="D3" s="388"/>
      <c r="E3" s="388"/>
      <c r="F3" s="388"/>
      <c r="G3" s="388"/>
      <c r="H3" s="388"/>
      <c r="I3" s="388"/>
    </row>
    <row r="4" spans="2:9" x14ac:dyDescent="0.55000000000000004">
      <c r="B4" s="388"/>
      <c r="C4" s="388"/>
      <c r="D4" s="388"/>
      <c r="E4" s="388"/>
      <c r="F4" s="388"/>
      <c r="G4" s="388"/>
      <c r="H4" s="388"/>
      <c r="I4" s="388"/>
    </row>
    <row r="5" spans="2:9" x14ac:dyDescent="0.55000000000000004">
      <c r="B5" s="390" t="s">
        <v>39</v>
      </c>
      <c r="C5" s="390"/>
      <c r="D5" s="390"/>
      <c r="E5" s="389"/>
      <c r="F5" s="389"/>
      <c r="G5" s="389"/>
      <c r="H5" s="389"/>
      <c r="I5" s="389"/>
    </row>
    <row r="6" spans="2:9" x14ac:dyDescent="0.55000000000000004">
      <c r="B6" s="2"/>
      <c r="C6" s="2"/>
      <c r="D6" s="2"/>
    </row>
    <row r="7" spans="2:9" x14ac:dyDescent="0.55000000000000004">
      <c r="B7" s="2"/>
      <c r="C7" s="2"/>
      <c r="D7" s="2"/>
    </row>
    <row r="8" spans="2:9" x14ac:dyDescent="0.55000000000000004">
      <c r="B8" s="2"/>
      <c r="C8" s="2"/>
      <c r="D8" s="2"/>
    </row>
    <row r="9" spans="2:9" ht="24.5" customHeight="1" x14ac:dyDescent="0.55000000000000004">
      <c r="B9" s="176" t="s">
        <v>223</v>
      </c>
      <c r="C9" s="176"/>
      <c r="D9" s="176"/>
      <c r="E9" s="389"/>
      <c r="F9" s="389"/>
      <c r="G9" s="389"/>
      <c r="H9" s="389"/>
      <c r="I9" s="389"/>
    </row>
    <row r="10" spans="2:9" x14ac:dyDescent="0.55000000000000004">
      <c r="B10" s="2"/>
      <c r="C10" s="2"/>
      <c r="D10" s="2"/>
    </row>
    <row r="11" spans="2:9" ht="26" customHeight="1" x14ac:dyDescent="0.55000000000000004">
      <c r="B11" s="176" t="s">
        <v>224</v>
      </c>
      <c r="C11" s="176"/>
      <c r="D11" s="176"/>
      <c r="E11" s="389"/>
      <c r="F11" s="389"/>
      <c r="G11" s="389"/>
      <c r="H11" s="389"/>
      <c r="I11" s="389"/>
    </row>
    <row r="12" spans="2:9" x14ac:dyDescent="0.55000000000000004">
      <c r="B12" s="2"/>
      <c r="C12" s="2"/>
      <c r="D12" s="2"/>
    </row>
    <row r="13" spans="2:9" x14ac:dyDescent="0.55000000000000004">
      <c r="B13" s="2"/>
      <c r="C13" s="2"/>
      <c r="D13" s="2"/>
    </row>
    <row r="14" spans="2:9" x14ac:dyDescent="0.55000000000000004">
      <c r="B14" s="3" t="s">
        <v>113</v>
      </c>
      <c r="C14" s="3"/>
      <c r="D14" s="4" t="s">
        <v>110</v>
      </c>
    </row>
    <row r="15" spans="2:9" x14ac:dyDescent="0.55000000000000004">
      <c r="B15" s="2"/>
      <c r="C15" s="2"/>
      <c r="D15" s="2"/>
    </row>
    <row r="16" spans="2:9" ht="18" customHeight="1" x14ac:dyDescent="0.55000000000000004">
      <c r="B16" s="11"/>
      <c r="C16" s="11"/>
      <c r="D16" s="11"/>
      <c r="E16" s="204" t="s">
        <v>61</v>
      </c>
      <c r="F16" s="204"/>
      <c r="G16" s="21"/>
      <c r="H16" s="20"/>
    </row>
    <row r="17" spans="2:9" x14ac:dyDescent="0.55000000000000004">
      <c r="B17" s="2"/>
      <c r="C17" s="2"/>
      <c r="D17" s="2"/>
    </row>
    <row r="18" spans="2:9" ht="18" customHeight="1" x14ac:dyDescent="0.55000000000000004">
      <c r="B18" s="11" t="s">
        <v>84</v>
      </c>
      <c r="C18" s="11"/>
      <c r="D18" s="11"/>
      <c r="E18" s="56" t="s">
        <v>85</v>
      </c>
      <c r="F18" s="392"/>
      <c r="G18" s="392"/>
      <c r="H18" s="392"/>
      <c r="I18" s="392"/>
    </row>
    <row r="19" spans="2:9" ht="36" customHeight="1" x14ac:dyDescent="0.55000000000000004">
      <c r="B19" s="11" t="s">
        <v>40</v>
      </c>
      <c r="C19" s="11"/>
      <c r="D19" s="11"/>
      <c r="E19" s="56"/>
      <c r="F19" s="391"/>
      <c r="G19" s="391"/>
      <c r="H19" s="391"/>
      <c r="I19" s="391"/>
    </row>
    <row r="20" spans="2:9" ht="18" customHeight="1" x14ac:dyDescent="0.55000000000000004">
      <c r="B20" s="11" t="s">
        <v>86</v>
      </c>
      <c r="C20" s="11"/>
      <c r="D20" s="11"/>
      <c r="E20" s="56" t="s">
        <v>87</v>
      </c>
      <c r="F20" s="391"/>
      <c r="G20" s="391"/>
      <c r="H20" s="391"/>
      <c r="I20" s="391"/>
    </row>
    <row r="21" spans="2:9" x14ac:dyDescent="0.55000000000000004">
      <c r="B21" s="11" t="s">
        <v>20</v>
      </c>
      <c r="C21" s="11"/>
      <c r="D21" s="11"/>
      <c r="E21" s="56"/>
      <c r="F21" s="391"/>
      <c r="G21" s="391"/>
      <c r="H21" s="391"/>
      <c r="I21" s="391"/>
    </row>
    <row r="22" spans="2:9" ht="18" customHeight="1" x14ac:dyDescent="0.55000000000000004">
      <c r="B22" s="11" t="s">
        <v>89</v>
      </c>
      <c r="C22" s="11"/>
      <c r="D22" s="11"/>
      <c r="E22" s="56" t="s">
        <v>88</v>
      </c>
      <c r="F22" s="391"/>
      <c r="G22" s="391"/>
      <c r="H22" s="391"/>
      <c r="I22" s="24" t="s">
        <v>90</v>
      </c>
    </row>
    <row r="23" spans="2:9" x14ac:dyDescent="0.55000000000000004">
      <c r="B23" s="2"/>
      <c r="C23" s="2"/>
      <c r="D23" s="2"/>
      <c r="F23" s="314"/>
      <c r="G23" s="314"/>
      <c r="H23" s="314"/>
    </row>
    <row r="24" spans="2:9" x14ac:dyDescent="0.55000000000000004">
      <c r="B24" s="2"/>
      <c r="C24" s="2"/>
      <c r="D24" s="2"/>
    </row>
    <row r="25" spans="2:9" x14ac:dyDescent="0.55000000000000004">
      <c r="B25" s="2"/>
      <c r="C25" s="2"/>
      <c r="D25" s="2"/>
    </row>
    <row r="26" spans="2:9" x14ac:dyDescent="0.55000000000000004">
      <c r="B26" s="2"/>
      <c r="C26" s="2"/>
      <c r="D26" s="2"/>
    </row>
    <row r="27" spans="2:9" x14ac:dyDescent="0.55000000000000004">
      <c r="B27" s="176"/>
      <c r="C27" s="176"/>
      <c r="D27" s="176"/>
      <c r="E27" s="389"/>
      <c r="F27" s="389"/>
      <c r="G27" s="389"/>
      <c r="H27" s="389"/>
      <c r="I27" s="389"/>
    </row>
    <row r="28" spans="2:9" x14ac:dyDescent="0.55000000000000004">
      <c r="B28" s="2"/>
      <c r="C28" s="2"/>
      <c r="D28" s="2"/>
    </row>
    <row r="29" spans="2:9" x14ac:dyDescent="0.55000000000000004">
      <c r="B29" s="4"/>
      <c r="C29" s="4"/>
      <c r="D29" s="4"/>
    </row>
  </sheetData>
  <sheetProtection algorithmName="SHA-512" hashValue="yaiaxld/qyOla0G2N5tbIBL8y8j2Skqhv0uHW7l79F/9p7Kk67AKzuqy0DVYioQ3WYuW8d61x3l1t1xU5nJEpA==" saltValue="CExAF5lLwzZu1IJ36ooW5A==" spinCount="100000" sheet="1" objects="1" scenarios="1" formatCells="0" selectLockedCells="1"/>
  <mergeCells count="14">
    <mergeCell ref="B1:I1"/>
    <mergeCell ref="B3:I3"/>
    <mergeCell ref="B4:I4"/>
    <mergeCell ref="B27:I27"/>
    <mergeCell ref="B2:I2"/>
    <mergeCell ref="B5:I5"/>
    <mergeCell ref="B9:I9"/>
    <mergeCell ref="B11:I11"/>
    <mergeCell ref="E16:F16"/>
    <mergeCell ref="F22:H22"/>
    <mergeCell ref="F18:I18"/>
    <mergeCell ref="F19:I19"/>
    <mergeCell ref="F23:H23"/>
    <mergeCell ref="F20:I21"/>
  </mergeCells>
  <phoneticPr fontId="29"/>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TotalTime>56</TotalTime>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16</vt:i4>
      </vt:variant>
    </vt:vector>
  </HeadingPairs>
  <TitlesOfParts>
    <vt:vector size="28" baseType="lpstr">
      <vt:lpstr>別記第１号様式</vt:lpstr>
      <vt:lpstr>参考様式（SC計画書）</vt:lpstr>
      <vt:lpstr>参考様式（補助額計算書（計画））</vt:lpstr>
      <vt:lpstr>【例】参考様式（補助額計算書）</vt:lpstr>
      <vt:lpstr>別記第２号様式</vt:lpstr>
      <vt:lpstr>別記第３号様式</vt:lpstr>
      <vt:lpstr>別記第４号様式</vt:lpstr>
      <vt:lpstr>別記第５号様式</vt:lpstr>
      <vt:lpstr>別記第６号様式</vt:lpstr>
      <vt:lpstr>参考様式（SC実績報告書）</vt:lpstr>
      <vt:lpstr>参考様式（補助額計算書（実績））</vt:lpstr>
      <vt:lpstr>リスト</vt:lpstr>
      <vt:lpstr>別記第１号様式!_Hlk66881602</vt:lpstr>
      <vt:lpstr>別記第３号様式!_Hlk66971047</vt:lpstr>
      <vt:lpstr>'【例】参考様式（補助額計算書）'!Print_Area</vt:lpstr>
      <vt:lpstr>'参考様式（SC計画書）'!Print_Area</vt:lpstr>
      <vt:lpstr>'参考様式（SC実績報告書）'!Print_Area</vt:lpstr>
      <vt:lpstr>'参考様式（補助額計算書（計画））'!Print_Area</vt:lpstr>
      <vt:lpstr>'参考様式（補助額計算書（実績））'!Print_Area</vt:lpstr>
      <vt:lpstr>別記第１号様式!Print_Area</vt:lpstr>
      <vt:lpstr>別記第２号様式!Print_Area</vt:lpstr>
      <vt:lpstr>別記第３号様式!Print_Area</vt:lpstr>
      <vt:lpstr>別記第４号様式!Print_Area</vt:lpstr>
      <vt:lpstr>別記第５号様式!Print_Area</vt:lpstr>
      <vt:lpstr>別記第６号様式!Print_Area</vt:lpstr>
      <vt:lpstr>'【例】参考様式（補助額計算書）'!Print_Titles</vt:lpstr>
      <vt:lpstr>'参考様式（補助額計算書（計画））'!Print_Titles</vt:lpstr>
      <vt:lpstr>'参考様式（補助額計算書（実績））'!Print_Titles</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芝原　淳</dc:creator>
  <cp:lastModifiedBy>中田　志歩</cp:lastModifiedBy>
  <cp:revision>2</cp:revision>
  <cp:lastPrinted>2023-06-02T05:44:17Z</cp:lastPrinted>
  <dcterms:created xsi:type="dcterms:W3CDTF">2023-02-07T03:23:00Z</dcterms:created>
  <dcterms:modified xsi:type="dcterms:W3CDTF">2024-03-25T01:07:20Z</dcterms:modified>
</cp:coreProperties>
</file>