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5AB1AFFF-5333-4B74-A789-3759C7B9BD14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実績報告書" sheetId="3" r:id="rId1"/>
    <sheet name="実績内訳" sheetId="9" r:id="rId2"/>
    <sheet name="事業実績（個票）1" sheetId="11" r:id="rId3"/>
    <sheet name="事業実績（個票）2" sheetId="22" r:id="rId4"/>
    <sheet name="事業実績（個票）3" sheetId="21" r:id="rId5"/>
    <sheet name="分類" sheetId="7" r:id="rId6"/>
  </sheets>
  <definedNames>
    <definedName name="_xlnm.Print_Area" localSheetId="0">実績報告書!$A$1:$T$28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1" l="1"/>
  <c r="E28" i="21" s="1"/>
  <c r="E27" i="21"/>
  <c r="E29" i="22"/>
  <c r="E28" i="22" s="1"/>
  <c r="E27" i="22"/>
  <c r="D39" i="21" l="1"/>
  <c r="D38" i="21"/>
  <c r="D37" i="21"/>
  <c r="D36" i="21"/>
  <c r="D35" i="21"/>
  <c r="D34" i="21"/>
  <c r="D33" i="21"/>
  <c r="D39" i="22"/>
  <c r="D38" i="22"/>
  <c r="D37" i="22"/>
  <c r="D36" i="22"/>
  <c r="D35" i="22"/>
  <c r="D34" i="22"/>
  <c r="D33" i="22"/>
  <c r="D34" i="11"/>
  <c r="D35" i="11"/>
  <c r="D36" i="11"/>
  <c r="D37" i="11"/>
  <c r="D38" i="11"/>
  <c r="D39" i="11"/>
  <c r="D33" i="11"/>
  <c r="D10" i="3"/>
  <c r="D9" i="3"/>
  <c r="D40" i="22" l="1"/>
  <c r="D40" i="21"/>
  <c r="P20" i="9" l="1"/>
  <c r="D40" i="11" l="1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E27" i="11" l="1"/>
  <c r="E29" i="11"/>
  <c r="T20" i="9"/>
  <c r="Q19" i="9"/>
  <c r="S19" i="9" s="1"/>
  <c r="U19" i="9" s="1"/>
  <c r="Q18" i="9"/>
  <c r="S18" i="9" s="1"/>
  <c r="U18" i="9" s="1"/>
  <c r="Q17" i="9"/>
  <c r="S17" i="9" s="1"/>
  <c r="U17" i="9" s="1"/>
  <c r="Q16" i="9"/>
  <c r="S16" i="9" s="1"/>
  <c r="U16" i="9" s="1"/>
  <c r="Q15" i="9"/>
  <c r="S15" i="9" s="1"/>
  <c r="U15" i="9" s="1"/>
  <c r="Q14" i="9"/>
  <c r="S14" i="9" s="1"/>
  <c r="U14" i="9" s="1"/>
  <c r="Q13" i="9"/>
  <c r="S13" i="9" s="1"/>
  <c r="U13" i="9" s="1"/>
  <c r="Q12" i="9"/>
  <c r="S12" i="9" s="1"/>
  <c r="U12" i="9" s="1"/>
  <c r="Q11" i="9"/>
  <c r="S11" i="9" s="1"/>
  <c r="U11" i="9" s="1"/>
  <c r="Q10" i="9"/>
  <c r="S10" i="9" s="1"/>
  <c r="U10" i="9" s="1"/>
  <c r="Q9" i="9"/>
  <c r="S9" i="9" s="1"/>
  <c r="U9" i="9" s="1"/>
  <c r="Q8" i="9"/>
  <c r="S8" i="9" s="1"/>
  <c r="U8" i="9" s="1"/>
  <c r="Q7" i="9"/>
  <c r="S7" i="9" s="1"/>
  <c r="U7" i="9" s="1"/>
  <c r="Q6" i="9"/>
  <c r="S6" i="9" s="1"/>
  <c r="U6" i="9" s="1"/>
  <c r="Q5" i="9"/>
  <c r="S5" i="9" s="1"/>
  <c r="E28" i="11" l="1"/>
  <c r="S20" i="9"/>
  <c r="U5" i="9"/>
  <c r="U20" i="9" s="1"/>
</calcChain>
</file>

<file path=xl/sharedStrings.xml><?xml version="1.0" encoding="utf-8"?>
<sst xmlns="http://schemas.openxmlformats.org/spreadsheetml/2006/main" count="217" uniqueCount="142">
  <si>
    <t>〒</t>
    <phoneticPr fontId="1"/>
  </si>
  <si>
    <t>フリガナ</t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</si>
  <si>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</si>
  <si>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</si>
  <si>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障害者施設等</t>
    <rPh sb="0" eb="3">
      <t>ショウガイシャ</t>
    </rPh>
    <rPh sb="3" eb="5">
      <t>シセツ</t>
    </rPh>
    <rPh sb="5" eb="6">
      <t>トウ</t>
    </rPh>
    <phoneticPr fontId="1"/>
  </si>
  <si>
    <t>サービス種別</t>
    <rPh sb="4" eb="6">
      <t>シュベツ</t>
    </rPh>
    <phoneticPr fontId="1"/>
  </si>
  <si>
    <t>介護サービス事業所等</t>
    <phoneticPr fontId="1"/>
  </si>
  <si>
    <t>入所系　（介護予防）短期入所療養介護（空床型を除く。）</t>
    <rPh sb="19" eb="22">
      <t>クウショウガタ</t>
    </rPh>
    <rPh sb="23" eb="24">
      <t>ノゾ</t>
    </rPh>
    <phoneticPr fontId="1"/>
  </si>
  <si>
    <t>入所系　生活支援ハウス</t>
    <rPh sb="4" eb="6">
      <t>セイカツ</t>
    </rPh>
    <rPh sb="6" eb="8">
      <t>シエン</t>
    </rPh>
    <phoneticPr fontId="1"/>
  </si>
  <si>
    <t>入所系　（介護予防）短期入所生活介護（空床型を除く。）</t>
    <rPh sb="19" eb="21">
      <t>クウショウ</t>
    </rPh>
    <rPh sb="21" eb="22">
      <t>ガタ</t>
    </rPh>
    <rPh sb="23" eb="24">
      <t>ノゾ</t>
    </rPh>
    <phoneticPr fontId="1"/>
  </si>
  <si>
    <t>通所系　通所介護（通所型サービス（総合事業）を含む。）</t>
    <rPh sb="9" eb="12">
      <t>ツウショガタ</t>
    </rPh>
    <rPh sb="17" eb="19">
      <t>ソウゴウ</t>
    </rPh>
    <rPh sb="19" eb="21">
      <t>ジギョウ</t>
    </rPh>
    <rPh sb="23" eb="24">
      <t>フク</t>
    </rPh>
    <phoneticPr fontId="1"/>
  </si>
  <si>
    <t>訪問系　訪問介護（訪問型サービス（総合事業）を含む。）</t>
    <rPh sb="9" eb="11">
      <t>ホウモン</t>
    </rPh>
    <rPh sb="11" eb="12">
      <t>ガタ</t>
    </rPh>
    <rPh sb="17" eb="19">
      <t>ソウゴウ</t>
    </rPh>
    <rPh sb="19" eb="21">
      <t>ジギョウ</t>
    </rPh>
    <rPh sb="23" eb="24">
      <t>フク</t>
    </rPh>
    <phoneticPr fontId="1"/>
  </si>
  <si>
    <t>訪問系　居宅介護支援（介護予防支援を含む。）</t>
    <rPh sb="11" eb="13">
      <t>カイゴ</t>
    </rPh>
    <rPh sb="13" eb="15">
      <t>ヨボウ</t>
    </rPh>
    <rPh sb="15" eb="17">
      <t>シエン</t>
    </rPh>
    <rPh sb="18" eb="19">
      <t>フク</t>
    </rPh>
    <phoneticPr fontId="1"/>
  </si>
  <si>
    <t>入所系　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1"/>
  </si>
  <si>
    <t>入所系　福祉型障害児入所施設</t>
    <phoneticPr fontId="1"/>
  </si>
  <si>
    <t>入所系　医療型障害児入所施設</t>
    <phoneticPr fontId="1"/>
  </si>
  <si>
    <t>入所系　共同生活援助</t>
    <phoneticPr fontId="1"/>
  </si>
  <si>
    <t>入所系　療養介護</t>
    <phoneticPr fontId="1"/>
  </si>
  <si>
    <t>入所系　短期入所併設</t>
    <rPh sb="8" eb="10">
      <t>ヘイセツ</t>
    </rPh>
    <phoneticPr fontId="1"/>
  </si>
  <si>
    <t>入所系　短期入所単独</t>
    <rPh sb="8" eb="10">
      <t>タンドク</t>
    </rPh>
    <phoneticPr fontId="1"/>
  </si>
  <si>
    <t>通所系　放課後等デイサービス</t>
    <phoneticPr fontId="1"/>
  </si>
  <si>
    <t>通所系　生活介護</t>
    <rPh sb="4" eb="6">
      <t>セイカツ</t>
    </rPh>
    <rPh sb="6" eb="8">
      <t>カイゴ</t>
    </rPh>
    <phoneticPr fontId="1"/>
  </si>
  <si>
    <t>通所系　自立訓練（機能訓練）</t>
    <phoneticPr fontId="1"/>
  </si>
  <si>
    <t>通所系　自立訓練（生活訓練）</t>
    <phoneticPr fontId="1"/>
  </si>
  <si>
    <t>通所系　就労移行支援</t>
    <phoneticPr fontId="1"/>
  </si>
  <si>
    <t>通所系　就労継続支援Ａ型</t>
    <phoneticPr fontId="1"/>
  </si>
  <si>
    <t>通所系　就労継続支援Ｂ型</t>
    <rPh sb="6" eb="8">
      <t>ケイゾク</t>
    </rPh>
    <phoneticPr fontId="1"/>
  </si>
  <si>
    <t>通所系　児童発達支援</t>
    <phoneticPr fontId="1"/>
  </si>
  <si>
    <t>通所系　医療型児童発達支援</t>
    <phoneticPr fontId="1"/>
  </si>
  <si>
    <t>訪問系　居宅介護</t>
    <phoneticPr fontId="1"/>
  </si>
  <si>
    <t>訪問系　重度訪問介護</t>
    <phoneticPr fontId="1"/>
  </si>
  <si>
    <t>訪問系　同行援護</t>
    <phoneticPr fontId="1"/>
  </si>
  <si>
    <t>訪問系　行動援護</t>
    <phoneticPr fontId="1"/>
  </si>
  <si>
    <t>訪問系　重度障害者等包括支援</t>
    <phoneticPr fontId="1"/>
  </si>
  <si>
    <t>訪問系　就労定着支援</t>
    <phoneticPr fontId="1"/>
  </si>
  <si>
    <t>訪問系　自立生活援助</t>
    <phoneticPr fontId="1"/>
  </si>
  <si>
    <t>訪問系　居宅訪問型児童発達支援</t>
    <phoneticPr fontId="1"/>
  </si>
  <si>
    <t>訪問系　保育所等訪問支援</t>
    <phoneticPr fontId="1"/>
  </si>
  <si>
    <t>訪問系　地域移行支援</t>
    <phoneticPr fontId="1"/>
  </si>
  <si>
    <t>訪問系　地域定着支援</t>
    <phoneticPr fontId="1"/>
  </si>
  <si>
    <t>訪問系　計画相談支援</t>
    <phoneticPr fontId="1"/>
  </si>
  <si>
    <t>訪問系　障害児相談支援</t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</si>
  <si>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</si>
  <si>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</si>
  <si>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</si>
  <si>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事業所・施設名</t>
    <rPh sb="0" eb="3">
      <t>ジギョウショ</t>
    </rPh>
    <rPh sb="4" eb="7">
      <t>シセツメイ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</si>
  <si>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</si>
  <si>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</si>
  <si>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</si>
  <si>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別記様式第４号（第９条関係）　＜障害者施設等＞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ショウガイ</t>
    </rPh>
    <rPh sb="18" eb="19">
      <t>シャ</t>
    </rPh>
    <rPh sb="19" eb="21">
      <t>シセツ</t>
    </rPh>
    <rPh sb="21" eb="22">
      <t>トウ</t>
    </rPh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</si>
  <si>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</si>
  <si>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</si>
  <si>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</si>
  <si>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</si>
  <si>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</si>
  <si>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</si>
  <si>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</si>
  <si>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</si>
  <si>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</si>
  <si>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(e)</t>
    <phoneticPr fontId="1"/>
  </si>
  <si>
    <t>実績内訳＜障害者施設用＞</t>
    <rPh sb="0" eb="2">
      <t>ジッセキ</t>
    </rPh>
    <rPh sb="2" eb="4">
      <t>ウチワケ</t>
    </rPh>
    <rPh sb="5" eb="7">
      <t>ショウガイ</t>
    </rPh>
    <rPh sb="7" eb="8">
      <t>シャ</t>
    </rPh>
    <rPh sb="8" eb="10">
      <t>シセツ</t>
    </rPh>
    <rPh sb="10" eb="11">
      <t>ヨウ</t>
    </rPh>
    <rPh sb="11" eb="12">
      <t>セヨウ</t>
    </rPh>
    <phoneticPr fontId="1"/>
  </si>
  <si>
    <t>事業実績（個票）＜障害者施設用＞</t>
    <rPh sb="0" eb="2">
      <t>ジギョウ</t>
    </rPh>
    <rPh sb="2" eb="4">
      <t>ジッセキ</t>
    </rPh>
    <rPh sb="5" eb="7">
      <t>コヒョウ</t>
    </rPh>
    <rPh sb="9" eb="12">
      <t>ショウガイシャ</t>
    </rPh>
    <rPh sb="12" eb="14">
      <t>シセツ</t>
    </rPh>
    <rPh sb="14" eb="15">
      <t>ヨウ</t>
    </rPh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</si>
  <si>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</si>
  <si>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</si>
  <si>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</si>
  <si>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</si>
  <si>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</si>
  <si>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法人名</t>
    <rPh sb="0" eb="2">
      <t>ホウジン</t>
    </rPh>
    <rPh sb="2" eb="3">
      <t>メイ</t>
    </rPh>
    <phoneticPr fontId="1"/>
  </si>
  <si>
    <t>フリガナ</t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</si>
  <si>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</si>
  <si>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</si>
  <si>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法人所在地</t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</si>
  <si>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</si>
  <si>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</si>
  <si>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</si>
  <si>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【添付書類】
　①実績内訳　②事業実績（個票）　③支払額を証する書類の写し（領収書、請求書、振込書等の写し）</t>
    <phoneticPr fontId="1"/>
  </si>
  <si>
    <t>コード値</t>
    <rPh sb="3" eb="4">
      <t>アタイ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</si>
  <si>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補助対象となる事業所ごとに作成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1">
      <t>ジギョウショ</t>
    </rPh>
    <rPh sb="14" eb="16">
      <t>サクセイ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</si>
  <si>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</si>
  <si>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</si>
  <si>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</si>
  <si>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</si>
  <si>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</si>
  <si>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</si>
  <si>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</si>
  <si>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</si>
  <si>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</si>
  <si>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京都府補助金 (ｱ)</t>
    <rPh sb="0" eb="3">
      <t>キョウトフ</t>
    </rPh>
    <rPh sb="3" eb="6">
      <t>ホジョキン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</si>
  <si>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</si>
  <si>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</si>
  <si>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</si>
  <si>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</si>
  <si>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　支出の部（事業に要した経費）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</si>
  <si>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</si>
  <si>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</si>
  <si>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</si>
  <si>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</si>
  <si>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</si>
  <si>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入所系　施設入所支援</t>
    <phoneticPr fontId="1"/>
  </si>
  <si>
    <t>　３　事業費には各「事業実績（個票）」の支出合計（エ）を転記すること。</t>
    <rPh sb="3" eb="6">
      <t>ジギョウヒ</t>
    </rPh>
    <rPh sb="8" eb="9">
      <t>カク</t>
    </rPh>
    <rPh sb="10" eb="12">
      <t>ジギョウ</t>
    </rPh>
    <rPh sb="12" eb="14">
      <t>ジッセキ</t>
    </rPh>
    <rPh sb="15" eb="17">
      <t>コヒョウ</t>
    </rPh>
    <rPh sb="28" eb="30">
      <t>テンキ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</si>
  <si>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</si>
  <si>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</si>
  <si>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</si>
  <si>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</si>
  <si>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入所系　介護老人福祉施設</t>
  </si>
  <si>
    <t>入所系　介護老人保健施設</t>
  </si>
  <si>
    <t>入所系　介護療養型医療施設</t>
  </si>
  <si>
    <t>入所系　介護医療院</t>
  </si>
  <si>
    <t>入所系　（介護予防）認知症対応型共同生活介護</t>
  </si>
  <si>
    <t>入所系　軽費老人ホーム</t>
  </si>
  <si>
    <t>入所系　養護老人ホーム</t>
  </si>
  <si>
    <t>通所系　（介護予防）通所リハビリテーション</t>
  </si>
  <si>
    <t>通所系　（介護予防）認知症対応型通所介護</t>
  </si>
  <si>
    <t>通所系　（介護予防）小規模多機能型居宅介護</t>
  </si>
  <si>
    <t>通所系　地域密着型通所介護</t>
  </si>
  <si>
    <t>通所系　複合型サービス（看護小規模多機能型居宅介護）</t>
  </si>
  <si>
    <t>訪問系　（介護予防）訪問入浴介護</t>
  </si>
  <si>
    <t>訪問系　（介護予防）訪問看護</t>
  </si>
  <si>
    <t>訪問系　（介護予防）訪問リハビリテーション</t>
  </si>
  <si>
    <t>訪問系　（介護予防）福祉用具貸与</t>
  </si>
  <si>
    <t>訪問系　特定（介護予防）福祉用具販売</t>
  </si>
  <si>
    <t>訪問系　定期巡回・随時対応型訪問介護看護</t>
  </si>
  <si>
    <t>訪問系　夜間対応型訪問介護</t>
  </si>
  <si>
    <t>計</t>
    <rPh sb="0" eb="1">
      <t>ケイ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</si>
  <si>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</si>
  <si>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</si>
  <si>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</si>
  <si>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</si>
  <si>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</si>
  <si>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</si>
  <si>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１．事業実施内容</t>
    <rPh sb="2" eb="4">
      <t>ジギョウ</t>
    </rPh>
    <rPh sb="4" eb="6">
      <t>ジッシ</t>
    </rPh>
    <rPh sb="6" eb="8">
      <t>ナイヨウ</t>
    </rPh>
    <phoneticPr fontId="1"/>
  </si>
  <si>
    <t>入所系　地域密着型介護老人福祉施設入所者生活介護</t>
  </si>
  <si>
    <t>支出額(円)</t>
    <rPh sb="0" eb="2">
      <t>シシュツ</t>
    </rPh>
    <rPh sb="4" eb="5">
      <t>エン</t>
    </rPh>
    <phoneticPr fontId="1"/>
  </si>
  <si>
    <t>←実績内訳の事業費(a)欄に転記</t>
    <rPh sb="1" eb="3">
      <t>ジッセキ</t>
    </rPh>
    <phoneticPr fontId="1"/>
  </si>
  <si>
    <t>事業所
番号
（10桁）</t>
    <rPh sb="0" eb="3">
      <t>ジギョウショ</t>
    </rPh>
    <rPh sb="4" eb="6">
      <t>バンゴウ</t>
    </rPh>
    <rPh sb="10" eb="11">
      <t>ケタ</t>
    </rPh>
    <phoneticPr fontId="1"/>
  </si>
  <si>
    <t>　２　事業所番号は１０桁で記入すること。</t>
    <rPh sb="3" eb="6">
      <t>ジギョウショ</t>
    </rPh>
    <rPh sb="6" eb="8">
      <t>バンゴウ</t>
    </rPh>
    <phoneticPr fontId="1"/>
  </si>
  <si>
    <t>職員の業務負担軽減のためのICT機器、介護ロボットの導入</t>
    <rPh sb="0" eb="2">
      <t>ショクイン</t>
    </rPh>
    <rPh sb="3" eb="7">
      <t>ギョウムフタン</t>
    </rPh>
    <rPh sb="7" eb="9">
      <t>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</si>
  <si>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</si>
  <si>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</si>
  <si>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</si>
  <si>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補助金精算額</t>
    <rPh sb="0" eb="3">
      <t>ホジョキン</t>
    </rPh>
    <rPh sb="3" eb="5">
      <t>セイサン</t>
    </rPh>
    <rPh sb="5" eb="6">
      <t>ガク</t>
    </rPh>
    <phoneticPr fontId="1"/>
  </si>
  <si>
    <t>補助金精算額
（d)と(e)を比較し少ない額</t>
    <rPh sb="0" eb="3">
      <t>ホジョキン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</si>
</sst>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Yu Gothic"/>
      <family val="2"/>
      <scheme val="minor"/>
    </font>
    <font>
      <b/>
      <sz val="14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11" fillId="0" borderId="28" xfId="0" applyFont="1" applyBorder="1"/>
    <xf numFmtId="0" fontId="11" fillId="0" borderId="9" xfId="0" applyFont="1" applyBorder="1"/>
    <xf numFmtId="0" fontId="11" fillId="0" borderId="16" xfId="0" applyFont="1" applyBorder="1"/>
    <xf numFmtId="0" fontId="0" fillId="0" borderId="23" xfId="0" applyBorder="1" applyAlignment="1">
      <alignment shrinkToFit="1"/>
    </xf>
    <xf numFmtId="0" fontId="1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12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7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13" fillId="0" borderId="32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36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49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6" fillId="2" borderId="27" xfId="0" applyFont="1" applyFill="1" applyBorder="1"/>
    <xf numFmtId="0" fontId="3" fillId="0" borderId="0" xfId="0" applyFont="1" applyBorder="1" applyAlignment="1">
      <alignment wrapText="1"/>
    </xf>
    <xf numFmtId="0" fontId="6" fillId="2" borderId="27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1" xfId="0" applyFont="1" applyBorder="1" applyAlignment="1">
      <alignment vertical="center" wrapText="1"/>
    </xf>
    <xf numFmtId="0" fontId="17" fillId="0" borderId="0" xfId="0" applyFont="1" applyBorder="1"/>
    <xf numFmtId="0" fontId="17" fillId="0" borderId="8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3" fillId="0" borderId="27" xfId="0" applyFont="1" applyFill="1" applyBorder="1"/>
    <xf numFmtId="0" fontId="20" fillId="2" borderId="1" xfId="0" applyFont="1" applyFill="1" applyBorder="1" applyAlignment="1">
      <alignment horizontal="center" vertical="center"/>
    </xf>
    <xf numFmtId="38" fontId="20" fillId="2" borderId="1" xfId="1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shrinkToFit="1"/>
    </xf>
    <xf numFmtId="38" fontId="4" fillId="0" borderId="23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6" xfId="1" applyFont="1" applyBorder="1" applyAlignment="1">
      <alignment vertical="center"/>
    </xf>
    <xf numFmtId="176" fontId="22" fillId="0" borderId="66" xfId="1" applyNumberFormat="1" applyFont="1" applyFill="1" applyBorder="1" applyAlignment="1">
      <alignment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20" fillId="0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38" fontId="8" fillId="2" borderId="26" xfId="1" applyFont="1" applyFill="1" applyBorder="1" applyAlignment="1">
      <alignment horizontal="right" vertical="center"/>
    </xf>
    <xf numFmtId="38" fontId="9" fillId="2" borderId="31" xfId="1" applyFont="1" applyFill="1" applyBorder="1" applyAlignment="1">
      <alignment horizontal="right" vertical="center"/>
    </xf>
    <xf numFmtId="0" fontId="0" fillId="0" borderId="16" xfId="0" applyBorder="1" applyAlignment="1"/>
    <xf numFmtId="38" fontId="8" fillId="2" borderId="1" xfId="1" applyFont="1" applyFill="1" applyBorder="1" applyAlignment="1">
      <alignment horizontal="right" vertical="center"/>
    </xf>
    <xf numFmtId="38" fontId="9" fillId="2" borderId="1" xfId="1" applyFont="1" applyFill="1" applyBorder="1" applyAlignment="1">
      <alignment horizontal="right" vertical="center"/>
    </xf>
    <xf numFmtId="0" fontId="0" fillId="0" borderId="1" xfId="0" applyBorder="1" applyAlignment="1"/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2" borderId="50" xfId="0" quotePrefix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10" xfId="0" applyBorder="1" applyAlignment="1"/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" fillId="2" borderId="51" xfId="0" applyFont="1" applyFill="1" applyBorder="1" applyAlignment="1"/>
    <xf numFmtId="0" fontId="0" fillId="0" borderId="51" xfId="0" applyBorder="1" applyAlignment="1"/>
    <xf numFmtId="0" fontId="3" fillId="0" borderId="5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/>
    <xf numFmtId="0" fontId="0" fillId="0" borderId="46" xfId="0" applyBorder="1" applyAlignment="1"/>
    <xf numFmtId="0" fontId="0" fillId="0" borderId="20" xfId="0" applyBorder="1" applyAlignment="1"/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4" fillId="0" borderId="68" xfId="1" applyFont="1" applyBorder="1" applyAlignment="1">
      <alignment vertical="center"/>
    </xf>
    <xf numFmtId="0" fontId="0" fillId="0" borderId="69" xfId="0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8" xfId="0" applyBorder="1" applyAlignment="1"/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6" xfId="0" applyFont="1" applyBorder="1" applyAlignment="1"/>
    <xf numFmtId="0" fontId="0" fillId="0" borderId="31" xfId="0" applyBorder="1" applyAlignment="1"/>
    <xf numFmtId="0" fontId="3" fillId="0" borderId="28" xfId="0" applyFont="1" applyBorder="1" applyAlignment="1">
      <alignment horizontal="left" vertical="center"/>
    </xf>
    <xf numFmtId="0" fontId="3" fillId="0" borderId="60" xfId="0" applyFont="1" applyBorder="1" applyAlignment="1"/>
    <xf numFmtId="0" fontId="0" fillId="0" borderId="61" xfId="0" applyBorder="1" applyAlignment="1"/>
    <xf numFmtId="0" fontId="0" fillId="0" borderId="62" xfId="0" applyBorder="1" applyAlignment="1"/>
    <xf numFmtId="0" fontId="3" fillId="2" borderId="63" xfId="0" applyFont="1" applyFill="1" applyBorder="1" applyAlignment="1">
      <alignment vertical="top" wrapText="1"/>
    </xf>
    <xf numFmtId="0" fontId="3" fillId="2" borderId="64" xfId="0" applyFont="1" applyFill="1" applyBorder="1" applyAlignment="1">
      <alignment vertical="top" wrapText="1"/>
    </xf>
    <xf numFmtId="0" fontId="3" fillId="2" borderId="65" xfId="0" applyFont="1" applyFill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22" fillId="0" borderId="67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3" fillId="0" borderId="23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0" fillId="2" borderId="2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26" xfId="0" applyFont="1" applyFill="1" applyBorder="1" applyAlignment="1"/>
    <xf numFmtId="0" fontId="20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510540</xdr:colOff>
          <xdr:row>15</xdr:row>
          <xdr:rowOff>173355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0</xdr:rowOff>
        </xdr:from>
        <xdr:to>
          <xdr:col>1</xdr:col>
          <xdr:colOff>510540</xdr:colOff>
          <xdr:row>16</xdr:row>
          <xdr:rowOff>173355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160020</xdr:rowOff>
        </xdr:from>
        <xdr:to>
          <xdr:col>1</xdr:col>
          <xdr:colOff>510540</xdr:colOff>
          <xdr:row>13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182880</xdr:rowOff>
        </xdr:from>
        <xdr:to>
          <xdr:col>1</xdr:col>
          <xdr:colOff>514350</xdr:colOff>
          <xdr:row>13</xdr:row>
          <xdr:rowOff>167640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0</xdr:rowOff>
        </xdr:from>
        <xdr:to>
          <xdr:col>1</xdr:col>
          <xdr:colOff>510540</xdr:colOff>
          <xdr:row>11</xdr:row>
          <xdr:rowOff>173355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514350</xdr:colOff>
          <xdr:row>14</xdr:row>
          <xdr:rowOff>173355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14</xdr:row>
          <xdr:rowOff>182880</xdr:rowOff>
        </xdr:from>
        <xdr:to>
          <xdr:col>1</xdr:col>
          <xdr:colOff>504825</xdr:colOff>
          <xdr:row>15</xdr:row>
          <xdr:rowOff>171450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0</xdr:rowOff>
        </xdr:from>
        <xdr:to>
          <xdr:col>1</xdr:col>
          <xdr:colOff>514350</xdr:colOff>
          <xdr:row>16</xdr:row>
          <xdr:rowOff>180975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160020</xdr:rowOff>
        </xdr:from>
        <xdr:to>
          <xdr:col>1</xdr:col>
          <xdr:colOff>514350</xdr:colOff>
          <xdr:row>13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182880</xdr:rowOff>
        </xdr:from>
        <xdr:to>
          <xdr:col>1</xdr:col>
          <xdr:colOff>504825</xdr:colOff>
          <xdr:row>13</xdr:row>
          <xdr:rowOff>171450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0</xdr:rowOff>
        </xdr:from>
        <xdr:to>
          <xdr:col>1</xdr:col>
          <xdr:colOff>514350</xdr:colOff>
          <xdr:row>11</xdr:row>
          <xdr:rowOff>180975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504825</xdr:colOff>
          <xdr:row>14</xdr:row>
          <xdr:rowOff>180975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514350</xdr:colOff>
          <xdr:row>15</xdr:row>
          <xdr:rowOff>180975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0</xdr:rowOff>
        </xdr:from>
        <xdr:to>
          <xdr:col>1</xdr:col>
          <xdr:colOff>514350</xdr:colOff>
          <xdr:row>16</xdr:row>
          <xdr:rowOff>180975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160020</xdr:rowOff>
        </xdr:from>
        <xdr:to>
          <xdr:col>1</xdr:col>
          <xdr:colOff>514350</xdr:colOff>
          <xdr:row>13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4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182880</xdr:rowOff>
        </xdr:from>
        <xdr:to>
          <xdr:col>1</xdr:col>
          <xdr:colOff>504825</xdr:colOff>
          <xdr:row>13</xdr:row>
          <xdr:rowOff>171450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4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0</xdr:rowOff>
        </xdr:from>
        <xdr:to>
          <xdr:col>1</xdr:col>
          <xdr:colOff>514350</xdr:colOff>
          <xdr:row>11</xdr:row>
          <xdr:rowOff>180975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4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182880</xdr:rowOff>
        </xdr:from>
        <xdr:to>
          <xdr:col>1</xdr:col>
          <xdr:colOff>504825</xdr:colOff>
          <xdr:row>14</xdr:row>
          <xdr:rowOff>171450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4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28"/>
  <sheetViews>
    <sheetView tabSelected="1" view="pageBreakPreview" zoomScale="80" zoomScaleNormal="100" zoomScaleSheetLayoutView="80" workbookViewId="0">
      <selection activeCell="A2" sqref="A2"/>
    </sheetView>
  </sheetViews>
  <sheetFormatPr defaultRowHeight="18"/>
  <cols>
    <col min="1" max="2" width="3.69921875" customWidth="1"/>
    <col min="3" max="3" width="25.19921875" customWidth="1"/>
    <col min="4" max="20" width="5.59765625" customWidth="1"/>
  </cols>
  <sheetData>
    <row r="1" spans="1:20" ht="24.45" customHeight="1">
      <c r="A1" s="28" t="s">
        <v>49</v>
      </c>
      <c r="B1" s="3"/>
      <c r="C1" s="3"/>
      <c r="S1" s="7"/>
    </row>
    <row r="2" spans="1:20" ht="24.45" customHeight="1">
      <c r="A2" s="17"/>
      <c r="B2" s="17"/>
      <c r="C2" s="17"/>
      <c r="D2" s="17"/>
      <c r="N2" s="46" t="s">
        <v>63</v>
      </c>
      <c r="O2" s="47"/>
      <c r="P2" s="48" t="s">
        <v>64</v>
      </c>
      <c r="Q2" s="47"/>
      <c r="R2" s="48" t="s">
        <v>65</v>
      </c>
      <c r="S2" s="47"/>
      <c r="T2" s="48" t="s">
        <v>66</v>
      </c>
    </row>
    <row r="3" spans="1:20" ht="24.45" customHeight="1">
      <c r="A3" s="17"/>
      <c r="B3" s="29" t="s">
        <v>43</v>
      </c>
      <c r="C3" s="17"/>
      <c r="S3" s="7"/>
    </row>
    <row r="4" spans="1:20" ht="33" customHeight="1">
      <c r="A4" s="17"/>
      <c r="B4" s="17"/>
      <c r="C4" s="17"/>
      <c r="S4" s="7"/>
    </row>
    <row r="5" spans="1:20" s="1" customFormat="1" ht="43.95" customHeight="1">
      <c r="A5" s="93" t="s">
        <v>50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4"/>
    </row>
    <row r="6" spans="1:20" s="1" customFormat="1" ht="43.9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9"/>
    </row>
    <row r="7" spans="1:20" s="1" customFormat="1" ht="93.75" customHeight="1">
      <c r="A7" s="95" t="s">
        <v>51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4"/>
    </row>
    <row r="8" spans="1:20" s="1" customFormat="1" ht="22.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20" s="1" customFormat="1" ht="30" customHeight="1">
      <c r="A9" s="111" t="s">
        <v>52</v>
      </c>
      <c r="B9" s="112"/>
      <c r="C9" s="113"/>
      <c r="D9" s="114">
        <f>実績内訳!T20</f>
        <v>0</v>
      </c>
      <c r="E9" s="115"/>
      <c r="F9" s="115"/>
      <c r="G9" s="116"/>
      <c r="H9" s="26" t="s">
        <v>2</v>
      </c>
      <c r="I9" s="30" t="s">
        <v>100</v>
      </c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20" s="1" customFormat="1" ht="30" customHeight="1">
      <c r="A10" s="111" t="s">
        <v>140</v>
      </c>
      <c r="B10" s="112"/>
      <c r="C10" s="112"/>
      <c r="D10" s="117">
        <f>実績内訳!U20</f>
        <v>0</v>
      </c>
      <c r="E10" s="118"/>
      <c r="F10" s="118"/>
      <c r="G10" s="119"/>
      <c r="H10" s="26" t="s">
        <v>2</v>
      </c>
      <c r="I10" s="30" t="s">
        <v>101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1:20" s="1" customFormat="1" ht="16.5" customHeight="1"/>
    <row r="12" spans="1:20" s="1" customFormat="1" ht="16.5" customHeight="1"/>
    <row r="13" spans="1:20" s="1" customFormat="1" ht="16.5" customHeight="1" thickBot="1"/>
    <row r="14" spans="1:20" s="1" customFormat="1" ht="20.100000000000001" customHeight="1">
      <c r="A14" s="97" t="s">
        <v>46</v>
      </c>
      <c r="B14" s="98"/>
      <c r="C14" s="103" t="s">
        <v>1</v>
      </c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</row>
    <row r="15" spans="1:20" s="1" customFormat="1" ht="24.9" customHeight="1">
      <c r="A15" s="99"/>
      <c r="B15" s="100"/>
      <c r="C15" s="107" t="s">
        <v>67</v>
      </c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0" s="1" customFormat="1" ht="20.100000000000001" customHeight="1">
      <c r="A16" s="99"/>
      <c r="B16" s="100"/>
      <c r="C16" s="165" t="s">
        <v>68</v>
      </c>
      <c r="D16" s="166"/>
      <c r="E16" s="167"/>
      <c r="F16" s="168"/>
      <c r="G16" s="168"/>
      <c r="H16" s="168"/>
      <c r="I16" s="168"/>
      <c r="J16" s="168"/>
      <c r="K16" s="169"/>
      <c r="L16" s="170"/>
      <c r="M16" s="171"/>
      <c r="N16" s="172"/>
      <c r="O16" s="172"/>
      <c r="P16" s="172"/>
      <c r="Q16" s="172"/>
      <c r="R16" s="172"/>
      <c r="S16" s="172"/>
      <c r="T16" s="173"/>
    </row>
    <row r="17" spans="1:20" s="1" customFormat="1" ht="24.9" customHeight="1" thickBot="1">
      <c r="A17" s="99"/>
      <c r="B17" s="100"/>
      <c r="C17" s="174" t="s">
        <v>69</v>
      </c>
      <c r="D17" s="175"/>
      <c r="E17" s="176"/>
      <c r="F17" s="177"/>
      <c r="G17" s="177"/>
      <c r="H17" s="177"/>
      <c r="I17" s="177"/>
      <c r="J17" s="177"/>
      <c r="K17" s="178"/>
      <c r="L17" s="179" t="s">
        <v>70</v>
      </c>
      <c r="M17" s="180"/>
      <c r="N17" s="181"/>
      <c r="O17" s="182"/>
      <c r="P17" s="182"/>
      <c r="Q17" s="182"/>
      <c r="R17" s="182"/>
      <c r="S17" s="182"/>
      <c r="T17" s="183"/>
    </row>
    <row r="18" spans="1:20" s="1" customFormat="1" ht="30" customHeight="1">
      <c r="A18" s="99"/>
      <c r="B18" s="100"/>
      <c r="C18" s="126" t="s">
        <v>71</v>
      </c>
      <c r="D18" s="127"/>
      <c r="E18" s="50" t="s">
        <v>0</v>
      </c>
      <c r="F18" s="132" t="s">
        <v>138</v>
      </c>
      <c r="G18" s="133"/>
      <c r="H18" s="133"/>
      <c r="I18" s="134"/>
      <c r="J18" s="135"/>
      <c r="K18" s="136" t="s">
        <v>42</v>
      </c>
      <c r="L18" s="137"/>
      <c r="M18" s="142"/>
      <c r="N18" s="143"/>
      <c r="O18" s="143"/>
      <c r="P18" s="143"/>
      <c r="Q18" s="143"/>
      <c r="R18" s="144" t="s">
        <v>139</v>
      </c>
      <c r="S18" s="145"/>
      <c r="T18" s="146"/>
    </row>
    <row r="19" spans="1:20" s="1" customFormat="1" ht="42" customHeight="1">
      <c r="A19" s="99"/>
      <c r="B19" s="100"/>
      <c r="C19" s="128"/>
      <c r="D19" s="129"/>
      <c r="E19" s="157"/>
      <c r="F19" s="158"/>
      <c r="G19" s="159"/>
      <c r="H19" s="159"/>
      <c r="I19" s="159"/>
      <c r="J19" s="159"/>
      <c r="K19" s="159"/>
      <c r="L19" s="160"/>
      <c r="M19" s="160"/>
      <c r="N19" s="160"/>
      <c r="O19" s="160"/>
      <c r="P19" s="160"/>
      <c r="Q19" s="160"/>
      <c r="R19" s="160"/>
      <c r="S19" s="160"/>
      <c r="T19" s="161"/>
    </row>
    <row r="20" spans="1:20" s="1" customFormat="1" ht="18.600000000000001" thickBot="1">
      <c r="A20" s="99"/>
      <c r="B20" s="100"/>
      <c r="C20" s="130"/>
      <c r="D20" s="131"/>
      <c r="E20" s="162" t="s">
        <v>137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4"/>
    </row>
    <row r="21" spans="1:20" s="1" customFormat="1" ht="24.9" customHeight="1">
      <c r="A21" s="99"/>
      <c r="B21" s="100"/>
      <c r="C21" s="138" t="s">
        <v>72</v>
      </c>
      <c r="D21" s="139"/>
      <c r="E21" s="140"/>
      <c r="F21" s="140"/>
      <c r="G21" s="140"/>
      <c r="H21" s="140"/>
      <c r="I21" s="140"/>
      <c r="J21" s="140"/>
      <c r="K21" s="141"/>
      <c r="L21" s="120" t="s">
        <v>73</v>
      </c>
      <c r="M21" s="121"/>
      <c r="N21" s="121"/>
      <c r="O21" s="122"/>
      <c r="P21" s="123"/>
      <c r="Q21" s="124"/>
      <c r="R21" s="124"/>
      <c r="S21" s="124"/>
      <c r="T21" s="125"/>
    </row>
    <row r="22" spans="1:20" s="1" customFormat="1" ht="24.9" customHeight="1" thickBot="1">
      <c r="A22" s="101"/>
      <c r="B22" s="102"/>
      <c r="C22" s="150" t="s">
        <v>74</v>
      </c>
      <c r="D22" s="151"/>
      <c r="E22" s="152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4"/>
      <c r="Q22" s="155"/>
      <c r="R22" s="155"/>
      <c r="S22" s="155"/>
      <c r="T22" s="156"/>
    </row>
    <row r="23" spans="1:20" s="1" customFormat="1" ht="19.5" customHeight="1">
      <c r="A23" s="39"/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"/>
      <c r="P23" s="6"/>
      <c r="Q23" s="2"/>
      <c r="R23" s="2"/>
      <c r="S23" s="2"/>
    </row>
    <row r="24" spans="1:20" s="1" customFormat="1" ht="19.5" customHeight="1">
      <c r="A24" s="4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/>
      <c r="P24" s="6"/>
      <c r="Q24" s="2"/>
      <c r="R24" s="2"/>
      <c r="S24" s="2"/>
    </row>
    <row r="25" spans="1:20" s="1" customFormat="1" ht="19.5" customHeight="1">
      <c r="A25" s="4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6"/>
      <c r="Q25" s="2"/>
      <c r="R25" s="2"/>
      <c r="S25" s="2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3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0" s="27" customFormat="1" ht="60" customHeight="1">
      <c r="A28" s="147" t="s">
        <v>75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9"/>
    </row>
  </sheetData>
  <mergeCells count="33">
    <mergeCell ref="C16:D16"/>
    <mergeCell ref="E16:K16"/>
    <mergeCell ref="L16:T16"/>
    <mergeCell ref="C17:D17"/>
    <mergeCell ref="E17:K17"/>
    <mergeCell ref="L17:M17"/>
    <mergeCell ref="N17:T17"/>
    <mergeCell ref="C21:D21"/>
    <mergeCell ref="E21:K21"/>
    <mergeCell ref="M18:Q18"/>
    <mergeCell ref="R18:T18"/>
    <mergeCell ref="A28:T28"/>
    <mergeCell ref="C22:D22"/>
    <mergeCell ref="E22:O22"/>
    <mergeCell ref="P22:T22"/>
    <mergeCell ref="E19:T19"/>
    <mergeCell ref="E20:T20"/>
    <mergeCell ref="A5:T5"/>
    <mergeCell ref="A7:T7"/>
    <mergeCell ref="A14:B22"/>
    <mergeCell ref="C14:D14"/>
    <mergeCell ref="E14:T14"/>
    <mergeCell ref="C15:D15"/>
    <mergeCell ref="E15:T15"/>
    <mergeCell ref="A9:C9"/>
    <mergeCell ref="D9:G9"/>
    <mergeCell ref="A10:C10"/>
    <mergeCell ref="D10:G10"/>
    <mergeCell ref="L21:O21"/>
    <mergeCell ref="P21:T21"/>
    <mergeCell ref="C18:D20"/>
    <mergeCell ref="F18:J18"/>
    <mergeCell ref="K18:L18"/>
  </mergeCells>
  <phoneticPr fontId="1"/>
  <pageMargins left="0.70866141732283472" right="0.51181102362204722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U28"/>
  <sheetViews>
    <sheetView workbookViewId="0">
      <selection activeCell="U3" sqref="U3"/>
    </sheetView>
  </sheetViews>
  <sheetFormatPr defaultColWidth="9" defaultRowHeight="13.2"/>
  <cols>
    <col min="1" max="1" width="1.3984375" style="1" customWidth="1"/>
    <col min="2" max="2" width="5" style="1" customWidth="1"/>
    <col min="3" max="3" width="21.5" style="1" customWidth="1"/>
    <col min="4" max="13" width="1.59765625" style="1" customWidth="1"/>
    <col min="14" max="14" width="24.5" style="1" customWidth="1"/>
    <col min="15" max="15" width="4.5" style="1" hidden="1" customWidth="1"/>
    <col min="16" max="21" width="9.59765625" style="1" customWidth="1"/>
    <col min="22" max="16384" width="9" style="1"/>
  </cols>
  <sheetData>
    <row r="1" spans="1:21" ht="24.9" customHeight="1">
      <c r="A1" s="20" t="s">
        <v>60</v>
      </c>
    </row>
    <row r="2" spans="1:21" ht="10.5" customHeight="1">
      <c r="A2" s="18"/>
    </row>
    <row r="3" spans="1:21" s="19" customFormat="1" ht="56.25" customHeight="1">
      <c r="B3" s="41" t="s">
        <v>44</v>
      </c>
      <c r="C3" s="41" t="s">
        <v>45</v>
      </c>
      <c r="D3" s="189" t="s">
        <v>134</v>
      </c>
      <c r="E3" s="190"/>
      <c r="F3" s="190"/>
      <c r="G3" s="190"/>
      <c r="H3" s="190"/>
      <c r="I3" s="190"/>
      <c r="J3" s="190"/>
      <c r="K3" s="190"/>
      <c r="L3" s="190"/>
      <c r="M3" s="191"/>
      <c r="N3" s="51" t="s">
        <v>5</v>
      </c>
      <c r="O3" s="52" t="s">
        <v>76</v>
      </c>
      <c r="P3" s="40" t="s">
        <v>62</v>
      </c>
      <c r="Q3" s="40" t="s">
        <v>53</v>
      </c>
      <c r="R3" s="40" t="s">
        <v>54</v>
      </c>
      <c r="S3" s="40" t="s">
        <v>102</v>
      </c>
      <c r="T3" s="40" t="s">
        <v>103</v>
      </c>
      <c r="U3" s="40" t="s">
        <v>141</v>
      </c>
    </row>
    <row r="4" spans="1:21" s="19" customFormat="1" ht="15" customHeight="1">
      <c r="B4" s="42"/>
      <c r="C4" s="44"/>
      <c r="D4" s="192"/>
      <c r="E4" s="193"/>
      <c r="F4" s="193"/>
      <c r="G4" s="193"/>
      <c r="H4" s="193"/>
      <c r="I4" s="193"/>
      <c r="J4" s="193"/>
      <c r="K4" s="193"/>
      <c r="L4" s="193"/>
      <c r="M4" s="194"/>
      <c r="N4" s="53"/>
      <c r="O4" s="54"/>
      <c r="P4" s="43" t="s">
        <v>55</v>
      </c>
      <c r="Q4" s="43" t="s">
        <v>56</v>
      </c>
      <c r="R4" s="43" t="s">
        <v>57</v>
      </c>
      <c r="S4" s="43" t="s">
        <v>58</v>
      </c>
      <c r="T4" s="43" t="s">
        <v>59</v>
      </c>
      <c r="U4" s="43"/>
    </row>
    <row r="5" spans="1:21" s="19" customFormat="1" ht="30" customHeight="1">
      <c r="B5" s="21">
        <v>1</v>
      </c>
      <c r="C5" s="35"/>
      <c r="D5" s="81"/>
      <c r="E5" s="82"/>
      <c r="F5" s="82"/>
      <c r="G5" s="82"/>
      <c r="H5" s="82"/>
      <c r="I5" s="82"/>
      <c r="J5" s="82"/>
      <c r="K5" s="82"/>
      <c r="L5" s="82"/>
      <c r="M5" s="83"/>
      <c r="N5" s="55"/>
      <c r="O5" s="56" t="str">
        <f>IFERROR(VLOOKUP(TRIM(N5),分類!$C$30:$D$59,2,FALSE),"")</f>
        <v/>
      </c>
      <c r="P5" s="36"/>
      <c r="Q5" s="23">
        <f t="shared" ref="Q5:Q19" si="0">ROUNDDOWN(P5*3/4,-3)</f>
        <v>0</v>
      </c>
      <c r="R5" s="23">
        <v>150000</v>
      </c>
      <c r="S5" s="23">
        <f t="shared" ref="S5:S19" si="1">IF(Q5&lt;R5,Q5,R5)</f>
        <v>0</v>
      </c>
      <c r="T5" s="36"/>
      <c r="U5" s="23">
        <f t="shared" ref="U5:U19" si="2">IF(S5&lt;T5,S5,T5)</f>
        <v>0</v>
      </c>
    </row>
    <row r="6" spans="1:21" s="19" customFormat="1" ht="30" customHeight="1">
      <c r="B6" s="21">
        <v>2</v>
      </c>
      <c r="C6" s="35"/>
      <c r="D6" s="81"/>
      <c r="E6" s="82"/>
      <c r="F6" s="82"/>
      <c r="G6" s="82"/>
      <c r="H6" s="82"/>
      <c r="I6" s="82"/>
      <c r="J6" s="82"/>
      <c r="K6" s="82"/>
      <c r="L6" s="82"/>
      <c r="M6" s="83"/>
      <c r="N6" s="55"/>
      <c r="O6" s="56" t="str">
        <f>IFERROR(VLOOKUP(TRIM(N6),分類!$C$30:$D$59,2,FALSE),"")</f>
        <v/>
      </c>
      <c r="P6" s="36"/>
      <c r="Q6" s="23">
        <f t="shared" si="0"/>
        <v>0</v>
      </c>
      <c r="R6" s="23">
        <v>150000</v>
      </c>
      <c r="S6" s="23">
        <f t="shared" si="1"/>
        <v>0</v>
      </c>
      <c r="T6" s="36"/>
      <c r="U6" s="23">
        <f t="shared" si="2"/>
        <v>0</v>
      </c>
    </row>
    <row r="7" spans="1:21" s="19" customFormat="1" ht="30" customHeight="1">
      <c r="B7" s="21">
        <v>3</v>
      </c>
      <c r="C7" s="35"/>
      <c r="D7" s="81"/>
      <c r="E7" s="82"/>
      <c r="F7" s="82"/>
      <c r="G7" s="82"/>
      <c r="H7" s="82"/>
      <c r="I7" s="82"/>
      <c r="J7" s="82"/>
      <c r="K7" s="82"/>
      <c r="L7" s="82"/>
      <c r="M7" s="83"/>
      <c r="N7" s="55"/>
      <c r="O7" s="56" t="str">
        <f>IFERROR(VLOOKUP(TRIM(N7),分類!$C$30:$D$59,2,FALSE),"")</f>
        <v/>
      </c>
      <c r="P7" s="36"/>
      <c r="Q7" s="23">
        <f t="shared" si="0"/>
        <v>0</v>
      </c>
      <c r="R7" s="23">
        <v>150000</v>
      </c>
      <c r="S7" s="23">
        <f t="shared" si="1"/>
        <v>0</v>
      </c>
      <c r="T7" s="36"/>
      <c r="U7" s="23">
        <f t="shared" si="2"/>
        <v>0</v>
      </c>
    </row>
    <row r="8" spans="1:21" s="19" customFormat="1" ht="30" customHeight="1">
      <c r="B8" s="21">
        <v>4</v>
      </c>
      <c r="C8" s="35"/>
      <c r="D8" s="81"/>
      <c r="E8" s="82"/>
      <c r="F8" s="82"/>
      <c r="G8" s="82"/>
      <c r="H8" s="82"/>
      <c r="I8" s="82"/>
      <c r="J8" s="82"/>
      <c r="K8" s="82"/>
      <c r="L8" s="82"/>
      <c r="M8" s="83"/>
      <c r="N8" s="55"/>
      <c r="O8" s="56" t="str">
        <f>IFERROR(VLOOKUP(TRIM(N8),分類!$C$30:$D$59,2,FALSE),"")</f>
        <v/>
      </c>
      <c r="P8" s="36"/>
      <c r="Q8" s="23">
        <f t="shared" si="0"/>
        <v>0</v>
      </c>
      <c r="R8" s="23">
        <v>150000</v>
      </c>
      <c r="S8" s="23">
        <f t="shared" si="1"/>
        <v>0</v>
      </c>
      <c r="T8" s="36"/>
      <c r="U8" s="23">
        <f t="shared" si="2"/>
        <v>0</v>
      </c>
    </row>
    <row r="9" spans="1:21" s="19" customFormat="1" ht="30" customHeight="1">
      <c r="B9" s="21">
        <v>5</v>
      </c>
      <c r="C9" s="35"/>
      <c r="D9" s="81"/>
      <c r="E9" s="82"/>
      <c r="F9" s="82"/>
      <c r="G9" s="82"/>
      <c r="H9" s="82"/>
      <c r="I9" s="82"/>
      <c r="J9" s="82"/>
      <c r="K9" s="82"/>
      <c r="L9" s="82"/>
      <c r="M9" s="83"/>
      <c r="N9" s="55"/>
      <c r="O9" s="56" t="str">
        <f>IFERROR(VLOOKUP(TRIM(N9),分類!$C$30:$D$59,2,FALSE),"")</f>
        <v/>
      </c>
      <c r="P9" s="36"/>
      <c r="Q9" s="23">
        <f t="shared" si="0"/>
        <v>0</v>
      </c>
      <c r="R9" s="23">
        <v>150000</v>
      </c>
      <c r="S9" s="23">
        <f t="shared" si="1"/>
        <v>0</v>
      </c>
      <c r="T9" s="36"/>
      <c r="U9" s="23">
        <f t="shared" si="2"/>
        <v>0</v>
      </c>
    </row>
    <row r="10" spans="1:21" s="19" customFormat="1" ht="30" customHeight="1">
      <c r="B10" s="21">
        <v>6</v>
      </c>
      <c r="C10" s="35"/>
      <c r="D10" s="81"/>
      <c r="E10" s="82"/>
      <c r="F10" s="82"/>
      <c r="G10" s="82"/>
      <c r="H10" s="82"/>
      <c r="I10" s="82"/>
      <c r="J10" s="82"/>
      <c r="K10" s="82"/>
      <c r="L10" s="82"/>
      <c r="M10" s="83"/>
      <c r="N10" s="55"/>
      <c r="O10" s="56" t="str">
        <f>IFERROR(VLOOKUP(TRIM(N10),分類!$C$30:$D$59,2,FALSE),"")</f>
        <v/>
      </c>
      <c r="P10" s="36"/>
      <c r="Q10" s="23">
        <f t="shared" si="0"/>
        <v>0</v>
      </c>
      <c r="R10" s="23">
        <v>150000</v>
      </c>
      <c r="S10" s="23">
        <f t="shared" si="1"/>
        <v>0</v>
      </c>
      <c r="T10" s="36"/>
      <c r="U10" s="23">
        <f t="shared" si="2"/>
        <v>0</v>
      </c>
    </row>
    <row r="11" spans="1:21" s="19" customFormat="1" ht="30" customHeight="1">
      <c r="B11" s="21">
        <v>7</v>
      </c>
      <c r="C11" s="35"/>
      <c r="D11" s="81"/>
      <c r="E11" s="82"/>
      <c r="F11" s="82"/>
      <c r="G11" s="82"/>
      <c r="H11" s="82"/>
      <c r="I11" s="82"/>
      <c r="J11" s="82"/>
      <c r="K11" s="82"/>
      <c r="L11" s="82"/>
      <c r="M11" s="83"/>
      <c r="N11" s="55"/>
      <c r="O11" s="56" t="str">
        <f>IFERROR(VLOOKUP(TRIM(N11),分類!$C$30:$D$59,2,FALSE),"")</f>
        <v/>
      </c>
      <c r="P11" s="36"/>
      <c r="Q11" s="23">
        <f t="shared" si="0"/>
        <v>0</v>
      </c>
      <c r="R11" s="23">
        <v>150000</v>
      </c>
      <c r="S11" s="23">
        <f t="shared" si="1"/>
        <v>0</v>
      </c>
      <c r="T11" s="36"/>
      <c r="U11" s="23">
        <f t="shared" si="2"/>
        <v>0</v>
      </c>
    </row>
    <row r="12" spans="1:21" s="19" customFormat="1" ht="30" customHeight="1">
      <c r="B12" s="21">
        <v>8</v>
      </c>
      <c r="C12" s="35"/>
      <c r="D12" s="81"/>
      <c r="E12" s="82"/>
      <c r="F12" s="82"/>
      <c r="G12" s="82"/>
      <c r="H12" s="82"/>
      <c r="I12" s="82"/>
      <c r="J12" s="82"/>
      <c r="K12" s="82"/>
      <c r="L12" s="82"/>
      <c r="M12" s="83"/>
      <c r="N12" s="55"/>
      <c r="O12" s="56" t="str">
        <f>IFERROR(VLOOKUP(TRIM(N12),分類!$C$30:$D$59,2,FALSE),"")</f>
        <v/>
      </c>
      <c r="P12" s="36"/>
      <c r="Q12" s="23">
        <f t="shared" si="0"/>
        <v>0</v>
      </c>
      <c r="R12" s="23">
        <v>150000</v>
      </c>
      <c r="S12" s="23">
        <f t="shared" si="1"/>
        <v>0</v>
      </c>
      <c r="T12" s="36"/>
      <c r="U12" s="23">
        <f t="shared" si="2"/>
        <v>0</v>
      </c>
    </row>
    <row r="13" spans="1:21" s="19" customFormat="1" ht="30" customHeight="1">
      <c r="B13" s="21">
        <v>9</v>
      </c>
      <c r="C13" s="35"/>
      <c r="D13" s="81"/>
      <c r="E13" s="82"/>
      <c r="F13" s="82"/>
      <c r="G13" s="82"/>
      <c r="H13" s="82"/>
      <c r="I13" s="82"/>
      <c r="J13" s="82"/>
      <c r="K13" s="82"/>
      <c r="L13" s="82"/>
      <c r="M13" s="83"/>
      <c r="N13" s="55"/>
      <c r="O13" s="56" t="str">
        <f>IFERROR(VLOOKUP(TRIM(N13),分類!$C$30:$D$59,2,FALSE),"")</f>
        <v/>
      </c>
      <c r="P13" s="36"/>
      <c r="Q13" s="23">
        <f t="shared" si="0"/>
        <v>0</v>
      </c>
      <c r="R13" s="23">
        <v>150000</v>
      </c>
      <c r="S13" s="23">
        <f t="shared" si="1"/>
        <v>0</v>
      </c>
      <c r="T13" s="36"/>
      <c r="U13" s="23">
        <f t="shared" si="2"/>
        <v>0</v>
      </c>
    </row>
    <row r="14" spans="1:21" s="19" customFormat="1" ht="30" customHeight="1">
      <c r="B14" s="21">
        <v>10</v>
      </c>
      <c r="C14" s="35"/>
      <c r="D14" s="81"/>
      <c r="E14" s="82"/>
      <c r="F14" s="82"/>
      <c r="G14" s="82"/>
      <c r="H14" s="82"/>
      <c r="I14" s="82"/>
      <c r="J14" s="82"/>
      <c r="K14" s="82"/>
      <c r="L14" s="82"/>
      <c r="M14" s="83"/>
      <c r="N14" s="55"/>
      <c r="O14" s="56" t="str">
        <f>IFERROR(VLOOKUP(TRIM(N14),分類!$C$30:$D$59,2,FALSE),"")</f>
        <v/>
      </c>
      <c r="P14" s="36"/>
      <c r="Q14" s="23">
        <f t="shared" si="0"/>
        <v>0</v>
      </c>
      <c r="R14" s="23">
        <v>150000</v>
      </c>
      <c r="S14" s="23">
        <f t="shared" si="1"/>
        <v>0</v>
      </c>
      <c r="T14" s="36"/>
      <c r="U14" s="23">
        <f t="shared" si="2"/>
        <v>0</v>
      </c>
    </row>
    <row r="15" spans="1:21" s="19" customFormat="1" ht="30" customHeight="1">
      <c r="B15" s="21">
        <v>11</v>
      </c>
      <c r="C15" s="35"/>
      <c r="D15" s="81"/>
      <c r="E15" s="82"/>
      <c r="F15" s="82"/>
      <c r="G15" s="82"/>
      <c r="H15" s="82"/>
      <c r="I15" s="82"/>
      <c r="J15" s="82"/>
      <c r="K15" s="82"/>
      <c r="L15" s="82"/>
      <c r="M15" s="83"/>
      <c r="N15" s="55"/>
      <c r="O15" s="56" t="str">
        <f>IFERROR(VLOOKUP(TRIM(N15),分類!$C$30:$D$59,2,FALSE),"")</f>
        <v/>
      </c>
      <c r="P15" s="36"/>
      <c r="Q15" s="23">
        <f t="shared" si="0"/>
        <v>0</v>
      </c>
      <c r="R15" s="23">
        <v>150000</v>
      </c>
      <c r="S15" s="23">
        <f t="shared" si="1"/>
        <v>0</v>
      </c>
      <c r="T15" s="36"/>
      <c r="U15" s="23">
        <f t="shared" si="2"/>
        <v>0</v>
      </c>
    </row>
    <row r="16" spans="1:21" s="19" customFormat="1" ht="30" customHeight="1">
      <c r="B16" s="21">
        <v>12</v>
      </c>
      <c r="C16" s="35"/>
      <c r="D16" s="81"/>
      <c r="E16" s="82"/>
      <c r="F16" s="82"/>
      <c r="G16" s="82"/>
      <c r="H16" s="82"/>
      <c r="I16" s="82"/>
      <c r="J16" s="82"/>
      <c r="K16" s="82"/>
      <c r="L16" s="82"/>
      <c r="M16" s="83"/>
      <c r="N16" s="55"/>
      <c r="O16" s="56" t="str">
        <f>IFERROR(VLOOKUP(TRIM(N16),分類!$C$30:$D$59,2,FALSE),"")</f>
        <v/>
      </c>
      <c r="P16" s="36"/>
      <c r="Q16" s="23">
        <f t="shared" si="0"/>
        <v>0</v>
      </c>
      <c r="R16" s="23">
        <v>150000</v>
      </c>
      <c r="S16" s="23">
        <f t="shared" si="1"/>
        <v>0</v>
      </c>
      <c r="T16" s="36"/>
      <c r="U16" s="23">
        <f t="shared" si="2"/>
        <v>0</v>
      </c>
    </row>
    <row r="17" spans="2:21" s="19" customFormat="1" ht="30" customHeight="1">
      <c r="B17" s="21">
        <v>13</v>
      </c>
      <c r="C17" s="35"/>
      <c r="D17" s="81"/>
      <c r="E17" s="82"/>
      <c r="F17" s="82"/>
      <c r="G17" s="82"/>
      <c r="H17" s="82"/>
      <c r="I17" s="82"/>
      <c r="J17" s="82"/>
      <c r="K17" s="82"/>
      <c r="L17" s="82"/>
      <c r="M17" s="83"/>
      <c r="N17" s="55"/>
      <c r="O17" s="56" t="str">
        <f>IFERROR(VLOOKUP(TRIM(N17),分類!$C$30:$D$59,2,FALSE),"")</f>
        <v/>
      </c>
      <c r="P17" s="36"/>
      <c r="Q17" s="23">
        <f t="shared" si="0"/>
        <v>0</v>
      </c>
      <c r="R17" s="23">
        <v>150000</v>
      </c>
      <c r="S17" s="23">
        <f t="shared" si="1"/>
        <v>0</v>
      </c>
      <c r="T17" s="36"/>
      <c r="U17" s="23">
        <f t="shared" si="2"/>
        <v>0</v>
      </c>
    </row>
    <row r="18" spans="2:21" s="19" customFormat="1" ht="30" customHeight="1">
      <c r="B18" s="21">
        <v>14</v>
      </c>
      <c r="C18" s="35"/>
      <c r="D18" s="81"/>
      <c r="E18" s="82"/>
      <c r="F18" s="82"/>
      <c r="G18" s="82"/>
      <c r="H18" s="82"/>
      <c r="I18" s="82"/>
      <c r="J18" s="82"/>
      <c r="K18" s="82"/>
      <c r="L18" s="82"/>
      <c r="M18" s="83"/>
      <c r="N18" s="55"/>
      <c r="O18" s="56" t="str">
        <f>IFERROR(VLOOKUP(TRIM(N18),分類!$C$30:$D$59,2,FALSE),"")</f>
        <v/>
      </c>
      <c r="P18" s="36"/>
      <c r="Q18" s="23">
        <f t="shared" si="0"/>
        <v>0</v>
      </c>
      <c r="R18" s="23">
        <v>150000</v>
      </c>
      <c r="S18" s="23">
        <f t="shared" si="1"/>
        <v>0</v>
      </c>
      <c r="T18" s="36"/>
      <c r="U18" s="23">
        <f t="shared" si="2"/>
        <v>0</v>
      </c>
    </row>
    <row r="19" spans="2:21" s="19" customFormat="1" ht="30" customHeight="1" thickBot="1">
      <c r="B19" s="21">
        <v>15</v>
      </c>
      <c r="C19" s="35"/>
      <c r="D19" s="81"/>
      <c r="E19" s="82"/>
      <c r="F19" s="82"/>
      <c r="G19" s="82"/>
      <c r="H19" s="82"/>
      <c r="I19" s="82"/>
      <c r="J19" s="82"/>
      <c r="K19" s="82"/>
      <c r="L19" s="82"/>
      <c r="M19" s="83"/>
      <c r="N19" s="55"/>
      <c r="O19" s="56" t="str">
        <f>IFERROR(VLOOKUP(TRIM(N19),分類!$C$30:$D$59,2,FALSE),"")</f>
        <v/>
      </c>
      <c r="P19" s="36"/>
      <c r="Q19" s="23">
        <f t="shared" si="0"/>
        <v>0</v>
      </c>
      <c r="R19" s="23">
        <v>150000</v>
      </c>
      <c r="S19" s="23">
        <f t="shared" si="1"/>
        <v>0</v>
      </c>
      <c r="T19" s="77"/>
      <c r="U19" s="78">
        <f t="shared" si="2"/>
        <v>0</v>
      </c>
    </row>
    <row r="20" spans="2:21" ht="30" customHeight="1" thickTop="1" thickBot="1">
      <c r="B20" s="184" t="s">
        <v>123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6"/>
      <c r="O20" s="34"/>
      <c r="P20" s="23">
        <f>SUM(P5:P19)</f>
        <v>0</v>
      </c>
      <c r="Q20" s="187"/>
      <c r="R20" s="188"/>
      <c r="S20" s="76">
        <f>SUM(S5:S19)</f>
        <v>0</v>
      </c>
      <c r="T20" s="79">
        <f>SUM(T5:T19)</f>
        <v>0</v>
      </c>
      <c r="U20" s="79">
        <f>SUM(U5:U19)</f>
        <v>0</v>
      </c>
    </row>
    <row r="21" spans="2:21" s="24" customFormat="1" ht="15" customHeight="1" thickTop="1">
      <c r="B21" s="25" t="s">
        <v>47</v>
      </c>
    </row>
    <row r="22" spans="2:21" s="24" customFormat="1" ht="15" customHeight="1">
      <c r="B22" s="25" t="s">
        <v>48</v>
      </c>
    </row>
    <row r="23" spans="2:21" s="24" customFormat="1" ht="15" customHeight="1">
      <c r="B23" s="25" t="s">
        <v>135</v>
      </c>
    </row>
    <row r="24" spans="2:21" s="24" customFormat="1" ht="15" customHeight="1">
      <c r="B24" s="25" t="s">
        <v>99</v>
      </c>
    </row>
    <row r="25" spans="2:21" s="24" customFormat="1" ht="15" customHeight="1"/>
    <row r="26" spans="2:21" s="24" customFormat="1" ht="15" customHeight="1">
      <c r="B26" s="25"/>
    </row>
    <row r="27" spans="2:21" ht="15" customHeight="1"/>
    <row r="28" spans="2:21" ht="24.9" customHeight="1"/>
  </sheetData>
  <mergeCells count="4">
    <mergeCell ref="B20:N20"/>
    <mergeCell ref="Q20:R20"/>
    <mergeCell ref="D3:M3"/>
    <mergeCell ref="D4:M4"/>
  </mergeCells>
  <phoneticPr fontId="1"/>
  <pageMargins left="0.51181102362204722" right="0.31496062992125984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491BE7-F00D-4DD9-98B9-2EB186A844D1}">
          <x14:formula1>
            <xm:f>分類!$C$30:$C$59</xm:f>
          </x14:formula1>
          <xm:sqref>N5:N19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1"/>
  <sheetViews>
    <sheetView zoomScaleNormal="100" workbookViewId="0">
      <selection activeCell="E27" sqref="E27:F2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0" t="s">
        <v>61</v>
      </c>
    </row>
    <row r="3" spans="1:21" ht="16.2">
      <c r="A3" s="7" t="s">
        <v>77</v>
      </c>
    </row>
    <row r="4" spans="1:21" ht="16.2">
      <c r="A4" s="7"/>
    </row>
    <row r="5" spans="1:21" ht="18.75" customHeight="1">
      <c r="B5" s="22" t="s">
        <v>44</v>
      </c>
      <c r="C5" s="202" t="s">
        <v>45</v>
      </c>
      <c r="D5" s="203"/>
      <c r="E5" s="203"/>
      <c r="F5" s="204"/>
      <c r="I5" s="57"/>
    </row>
    <row r="6" spans="1:21" ht="25.5" customHeight="1">
      <c r="A6" s="32"/>
      <c r="B6" s="37">
        <v>1</v>
      </c>
      <c r="C6" s="205"/>
      <c r="D6" s="206"/>
      <c r="E6" s="206"/>
      <c r="F6" s="207"/>
      <c r="I6" s="8"/>
    </row>
    <row r="7" spans="1:21" ht="15.6" customHeight="1">
      <c r="C7" s="33"/>
      <c r="D7" s="33"/>
    </row>
    <row r="8" spans="1:21" ht="12.75" customHeight="1">
      <c r="A8" s="8"/>
      <c r="C8" s="33"/>
    </row>
    <row r="9" spans="1:21" s="19" customFormat="1" ht="24.9" customHeight="1">
      <c r="A9" s="86" t="s">
        <v>130</v>
      </c>
      <c r="B9" s="87"/>
      <c r="C9" s="88"/>
      <c r="D9" s="88"/>
      <c r="E9" s="88"/>
      <c r="F9" s="88"/>
      <c r="G9" s="88"/>
      <c r="H9" s="88"/>
      <c r="I9" s="88"/>
    </row>
    <row r="10" spans="1:21" s="19" customFormat="1" ht="20.100000000000001" customHeight="1">
      <c r="A10" s="58"/>
      <c r="B10" s="208" t="s">
        <v>78</v>
      </c>
      <c r="C10" s="209"/>
      <c r="D10" s="209"/>
      <c r="E10" s="209"/>
      <c r="F10" s="209"/>
      <c r="G10" s="209"/>
      <c r="H10" s="209"/>
      <c r="I10" s="116"/>
    </row>
    <row r="11" spans="1:21" s="19" customFormat="1" ht="15" customHeight="1">
      <c r="A11" s="58"/>
      <c r="B11" s="195" t="s">
        <v>79</v>
      </c>
      <c r="C11" s="149"/>
      <c r="D11" s="149"/>
      <c r="E11" s="149"/>
      <c r="F11" s="149"/>
      <c r="G11" s="149"/>
      <c r="H11" s="149"/>
      <c r="I11" s="196"/>
    </row>
    <row r="12" spans="1:21" s="7" customFormat="1" ht="15" customHeight="1">
      <c r="A12" s="59"/>
      <c r="B12" s="60"/>
      <c r="C12" s="197" t="s">
        <v>80</v>
      </c>
      <c r="D12" s="198"/>
      <c r="E12" s="198"/>
      <c r="F12" s="198"/>
      <c r="G12" s="198"/>
      <c r="H12" s="198"/>
      <c r="I12" s="19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9"/>
    </row>
    <row r="13" spans="1:21" s="7" customFormat="1" ht="15" customHeight="1">
      <c r="A13" s="59"/>
      <c r="B13" s="60"/>
      <c r="C13" s="197" t="s">
        <v>124</v>
      </c>
      <c r="D13" s="198"/>
      <c r="E13" s="198"/>
      <c r="F13" s="198"/>
      <c r="G13" s="198"/>
      <c r="H13" s="198"/>
      <c r="I13" s="19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9"/>
    </row>
    <row r="14" spans="1:21" s="7" customFormat="1" ht="15" customHeight="1">
      <c r="A14" s="59"/>
      <c r="B14" s="60"/>
      <c r="C14" s="197" t="s">
        <v>136</v>
      </c>
      <c r="D14" s="197"/>
      <c r="E14" s="197"/>
      <c r="F14" s="197"/>
      <c r="G14" s="197"/>
      <c r="H14" s="197"/>
      <c r="I14" s="21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9"/>
    </row>
    <row r="15" spans="1:21" s="64" customFormat="1" ht="15" customHeight="1">
      <c r="A15" s="61"/>
      <c r="B15" s="62"/>
      <c r="C15" s="197" t="s">
        <v>81</v>
      </c>
      <c r="D15" s="200"/>
      <c r="E15" s="200"/>
      <c r="F15" s="200"/>
      <c r="G15" s="200"/>
      <c r="H15" s="200"/>
      <c r="I15" s="20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1"/>
    </row>
    <row r="16" spans="1:21" s="64" customFormat="1" ht="15" customHeight="1">
      <c r="A16" s="61"/>
      <c r="B16" s="62"/>
      <c r="C16" s="197" t="s">
        <v>82</v>
      </c>
      <c r="D16" s="200"/>
      <c r="E16" s="200"/>
      <c r="F16" s="200"/>
      <c r="G16" s="200"/>
      <c r="H16" s="200"/>
      <c r="I16" s="201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1"/>
      <c r="U16" s="61"/>
    </row>
    <row r="17" spans="1:21" s="64" customFormat="1" ht="15" customHeight="1">
      <c r="A17" s="61"/>
      <c r="B17" s="62"/>
      <c r="C17" s="197" t="s">
        <v>3</v>
      </c>
      <c r="D17" s="200"/>
      <c r="E17" s="200"/>
      <c r="F17" s="200"/>
      <c r="G17" s="200"/>
      <c r="H17" s="200"/>
      <c r="I17" s="201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1"/>
      <c r="U17" s="61"/>
    </row>
    <row r="18" spans="1:21" s="19" customFormat="1" ht="24.75" customHeight="1">
      <c r="A18" s="58"/>
      <c r="B18" s="211" t="s">
        <v>125</v>
      </c>
      <c r="C18" s="212"/>
      <c r="D18" s="212"/>
      <c r="E18" s="212"/>
      <c r="F18" s="212"/>
      <c r="G18" s="212"/>
      <c r="H18" s="212"/>
      <c r="I18" s="213"/>
    </row>
    <row r="19" spans="1:21" ht="54.75" customHeight="1">
      <c r="A19" s="8"/>
      <c r="B19" s="214"/>
      <c r="C19" s="215"/>
      <c r="D19" s="215"/>
      <c r="E19" s="215"/>
      <c r="F19" s="215"/>
      <c r="G19" s="215"/>
      <c r="H19" s="215"/>
      <c r="I19" s="216"/>
    </row>
    <row r="20" spans="1:21" ht="15" customHeight="1">
      <c r="A20" s="8"/>
      <c r="B20" s="65"/>
      <c r="C20" s="65"/>
      <c r="D20" s="65"/>
      <c r="E20" s="65"/>
      <c r="F20" s="65"/>
      <c r="G20" s="65"/>
      <c r="H20" s="65"/>
      <c r="I20" s="65"/>
    </row>
    <row r="21" spans="1:21" ht="24.9" customHeight="1">
      <c r="A21" s="8"/>
      <c r="B21" s="231" t="s">
        <v>127</v>
      </c>
      <c r="C21" s="232"/>
      <c r="D21" s="233" t="s">
        <v>128</v>
      </c>
      <c r="E21" s="234"/>
      <c r="F21" s="235"/>
      <c r="G21" s="85"/>
      <c r="H21" s="32"/>
      <c r="I21" s="32"/>
    </row>
    <row r="22" spans="1:21" ht="15" customHeight="1">
      <c r="A22" s="8"/>
      <c r="B22" s="8"/>
      <c r="C22" s="84"/>
      <c r="D22" s="32" t="s">
        <v>129</v>
      </c>
      <c r="E22" s="32"/>
      <c r="F22" s="32"/>
      <c r="G22" s="32"/>
      <c r="H22" s="32"/>
      <c r="I22" s="84"/>
    </row>
    <row r="23" spans="1:21" ht="15" customHeight="1">
      <c r="A23" s="8"/>
      <c r="B23" s="84"/>
      <c r="C23" s="84"/>
      <c r="D23" s="84"/>
      <c r="E23" s="84"/>
      <c r="F23" s="84"/>
      <c r="G23" s="84"/>
      <c r="H23" s="84"/>
      <c r="I23" s="84"/>
    </row>
    <row r="24" spans="1:21" ht="24.9" customHeight="1">
      <c r="A24" s="66" t="s">
        <v>83</v>
      </c>
      <c r="B24" s="67"/>
      <c r="C24" s="68"/>
      <c r="D24" s="68"/>
      <c r="E24" s="68"/>
      <c r="F24" s="68"/>
      <c r="G24" s="68"/>
      <c r="H24" s="68"/>
      <c r="I24" s="68"/>
    </row>
    <row r="25" spans="1:21" s="19" customFormat="1" ht="20.100000000000001" customHeight="1">
      <c r="A25" s="58"/>
      <c r="B25" s="217" t="s">
        <v>84</v>
      </c>
      <c r="C25" s="218"/>
      <c r="D25" s="218"/>
      <c r="E25" s="218"/>
      <c r="F25" s="218"/>
      <c r="G25" s="218"/>
      <c r="H25" s="218"/>
      <c r="I25" s="219"/>
    </row>
    <row r="26" spans="1:21" ht="20.100000000000001" customHeight="1">
      <c r="A26" s="8"/>
      <c r="B26" s="69"/>
      <c r="C26" s="220"/>
      <c r="D26" s="220"/>
      <c r="E26" s="220" t="s">
        <v>85</v>
      </c>
      <c r="F26" s="220"/>
      <c r="G26" s="220" t="s">
        <v>86</v>
      </c>
      <c r="H26" s="220"/>
      <c r="I26" s="220"/>
    </row>
    <row r="27" spans="1:21" ht="20.100000000000001" customHeight="1">
      <c r="A27" s="8"/>
      <c r="B27" s="69"/>
      <c r="C27" s="220" t="s">
        <v>87</v>
      </c>
      <c r="D27" s="221"/>
      <c r="E27" s="222">
        <f>ROUNDDOWN(IF(D40*3/4&lt;150000,D40*3/4,150000),-3)</f>
        <v>0</v>
      </c>
      <c r="F27" s="223"/>
      <c r="G27" s="226" t="s">
        <v>126</v>
      </c>
      <c r="H27" s="227"/>
      <c r="I27" s="227"/>
    </row>
    <row r="28" spans="1:21" ht="20.100000000000001" customHeight="1">
      <c r="A28" s="8"/>
      <c r="B28" s="69"/>
      <c r="C28" s="220" t="s">
        <v>88</v>
      </c>
      <c r="D28" s="221"/>
      <c r="E28" s="222">
        <f>E29-E27</f>
        <v>0</v>
      </c>
      <c r="F28" s="223"/>
      <c r="G28" s="244" t="s">
        <v>89</v>
      </c>
      <c r="H28" s="245"/>
      <c r="I28" s="245"/>
    </row>
    <row r="29" spans="1:21" ht="20.100000000000001" customHeight="1">
      <c r="B29" s="69"/>
      <c r="C29" s="220" t="s">
        <v>90</v>
      </c>
      <c r="D29" s="221"/>
      <c r="E29" s="222">
        <f>D40</f>
        <v>0</v>
      </c>
      <c r="F29" s="223"/>
      <c r="G29" s="224" t="s">
        <v>91</v>
      </c>
      <c r="H29" s="225"/>
      <c r="I29" s="225"/>
    </row>
    <row r="30" spans="1:21" ht="20.100000000000001" customHeight="1">
      <c r="B30" s="31"/>
      <c r="C30" s="239"/>
      <c r="D30" s="240"/>
      <c r="E30" s="240"/>
      <c r="F30" s="240"/>
      <c r="G30" s="240"/>
      <c r="H30" s="240"/>
      <c r="I30" s="241"/>
    </row>
    <row r="31" spans="1:21" ht="20.100000000000001" customHeight="1">
      <c r="B31" s="242" t="s">
        <v>92</v>
      </c>
      <c r="C31" s="209"/>
      <c r="D31" s="209"/>
      <c r="E31" s="209"/>
      <c r="F31" s="209"/>
      <c r="G31" s="209"/>
      <c r="H31" s="209"/>
      <c r="I31" s="116"/>
    </row>
    <row r="32" spans="1:21" ht="20.100000000000001" customHeight="1">
      <c r="B32" s="70"/>
      <c r="C32" s="71" t="s">
        <v>93</v>
      </c>
      <c r="D32" s="71" t="s">
        <v>132</v>
      </c>
      <c r="E32" s="243" t="s">
        <v>94</v>
      </c>
      <c r="F32" s="185"/>
      <c r="G32" s="186"/>
      <c r="H32" s="71" t="s">
        <v>95</v>
      </c>
      <c r="I32" s="71" t="s">
        <v>96</v>
      </c>
    </row>
    <row r="33" spans="2:9" ht="20.100000000000001" customHeight="1">
      <c r="B33" s="72"/>
      <c r="C33" s="71">
        <v>1</v>
      </c>
      <c r="D33" s="92">
        <f>H33*I33</f>
        <v>0</v>
      </c>
      <c r="E33" s="236"/>
      <c r="F33" s="237"/>
      <c r="G33" s="238"/>
      <c r="H33" s="74"/>
      <c r="I33" s="73"/>
    </row>
    <row r="34" spans="2:9" ht="20.100000000000001" customHeight="1">
      <c r="B34" s="72"/>
      <c r="C34" s="71">
        <v>2</v>
      </c>
      <c r="D34" s="92">
        <f t="shared" ref="D34:D39" si="0">H34*I34</f>
        <v>0</v>
      </c>
      <c r="E34" s="236"/>
      <c r="F34" s="237"/>
      <c r="G34" s="238"/>
      <c r="H34" s="74"/>
      <c r="I34" s="73"/>
    </row>
    <row r="35" spans="2:9" ht="20.100000000000001" customHeight="1">
      <c r="B35" s="72"/>
      <c r="C35" s="71">
        <v>3</v>
      </c>
      <c r="D35" s="92">
        <f t="shared" si="0"/>
        <v>0</v>
      </c>
      <c r="E35" s="236"/>
      <c r="F35" s="237"/>
      <c r="G35" s="238"/>
      <c r="H35" s="74"/>
      <c r="I35" s="73"/>
    </row>
    <row r="36" spans="2:9" ht="20.100000000000001" customHeight="1">
      <c r="B36" s="72"/>
      <c r="C36" s="71">
        <v>4</v>
      </c>
      <c r="D36" s="92">
        <f t="shared" si="0"/>
        <v>0</v>
      </c>
      <c r="E36" s="236"/>
      <c r="F36" s="237"/>
      <c r="G36" s="238"/>
      <c r="H36" s="74"/>
      <c r="I36" s="73"/>
    </row>
    <row r="37" spans="2:9" ht="20.100000000000001" customHeight="1">
      <c r="B37" s="72"/>
      <c r="C37" s="71">
        <v>5</v>
      </c>
      <c r="D37" s="92">
        <f t="shared" si="0"/>
        <v>0</v>
      </c>
      <c r="E37" s="236"/>
      <c r="F37" s="237"/>
      <c r="G37" s="238"/>
      <c r="H37" s="74"/>
      <c r="I37" s="73"/>
    </row>
    <row r="38" spans="2:9" ht="20.100000000000001" customHeight="1">
      <c r="B38" s="72"/>
      <c r="C38" s="71">
        <v>6</v>
      </c>
      <c r="D38" s="92">
        <f t="shared" si="0"/>
        <v>0</v>
      </c>
      <c r="E38" s="236"/>
      <c r="F38" s="237"/>
      <c r="G38" s="238"/>
      <c r="H38" s="74"/>
      <c r="I38" s="73"/>
    </row>
    <row r="39" spans="2:9" ht="20.100000000000001" customHeight="1" thickBot="1">
      <c r="B39" s="72"/>
      <c r="C39" s="71">
        <v>7</v>
      </c>
      <c r="D39" s="92">
        <f t="shared" si="0"/>
        <v>0</v>
      </c>
      <c r="E39" s="236"/>
      <c r="F39" s="237"/>
      <c r="G39" s="238"/>
      <c r="H39" s="74"/>
      <c r="I39" s="73"/>
    </row>
    <row r="40" spans="2:9" ht="20.100000000000001" customHeight="1" thickTop="1" thickBot="1">
      <c r="B40" s="69"/>
      <c r="C40" s="75" t="s">
        <v>97</v>
      </c>
      <c r="D40" s="80">
        <f>SUM(D33:D39)</f>
        <v>0</v>
      </c>
      <c r="E40" s="228" t="s">
        <v>133</v>
      </c>
      <c r="F40" s="229"/>
      <c r="G40" s="229"/>
      <c r="H40" s="229"/>
      <c r="I40" s="230"/>
    </row>
    <row r="41" spans="2:9" ht="20.100000000000001" customHeight="1" thickTop="1">
      <c r="B41" s="89"/>
      <c r="C41" s="90"/>
      <c r="D41" s="90"/>
      <c r="E41" s="90"/>
      <c r="F41" s="90"/>
      <c r="G41" s="90"/>
      <c r="H41" s="90"/>
      <c r="I41" s="91"/>
    </row>
  </sheetData>
  <mergeCells count="38">
    <mergeCell ref="E40:I40"/>
    <mergeCell ref="B21:C21"/>
    <mergeCell ref="D21:F21"/>
    <mergeCell ref="E35:G35"/>
    <mergeCell ref="E36:G36"/>
    <mergeCell ref="E37:G37"/>
    <mergeCell ref="E38:G38"/>
    <mergeCell ref="E39:G39"/>
    <mergeCell ref="C30:I30"/>
    <mergeCell ref="B31:I31"/>
    <mergeCell ref="E32:G32"/>
    <mergeCell ref="E33:G33"/>
    <mergeCell ref="E34:G34"/>
    <mergeCell ref="C28:D28"/>
    <mergeCell ref="E28:F28"/>
    <mergeCell ref="G28:I28"/>
    <mergeCell ref="C29:D29"/>
    <mergeCell ref="E29:F29"/>
    <mergeCell ref="G29:I29"/>
    <mergeCell ref="C26:D26"/>
    <mergeCell ref="E26:F26"/>
    <mergeCell ref="G26:I26"/>
    <mergeCell ref="C27:D27"/>
    <mergeCell ref="E27:F27"/>
    <mergeCell ref="G27:I27"/>
    <mergeCell ref="C16:I16"/>
    <mergeCell ref="C17:I17"/>
    <mergeCell ref="B18:I18"/>
    <mergeCell ref="B19:I19"/>
    <mergeCell ref="B25:I25"/>
    <mergeCell ref="B11:I11"/>
    <mergeCell ref="C12:I12"/>
    <mergeCell ref="C13:I13"/>
    <mergeCell ref="C15:I15"/>
    <mergeCell ref="C5:F5"/>
    <mergeCell ref="C6:F6"/>
    <mergeCell ref="B10:I10"/>
    <mergeCell ref="C14:I14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0</xdr:rowOff>
                  </from>
                  <to>
                    <xdr:col>1</xdr:col>
                    <xdr:colOff>518160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160020</xdr:rowOff>
                  </from>
                  <to>
                    <xdr:col>1</xdr:col>
                    <xdr:colOff>518160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182880</xdr:rowOff>
                  </from>
                  <to>
                    <xdr:col>1</xdr:col>
                    <xdr:colOff>502920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0</xdr:rowOff>
                  </from>
                  <to>
                    <xdr:col>1</xdr:col>
                    <xdr:colOff>518160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502920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2395-1DAE-448C-895E-8C125E025DD8}">
  <sheetPr>
    <pageSetUpPr fitToPage="1"/>
  </sheetPr>
  <dimension ref="A1:U41"/>
  <sheetViews>
    <sheetView topLeftCell="A16" zoomScaleNormal="100" workbookViewId="0">
      <selection activeCell="E27" sqref="E27:F2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0" t="s">
        <v>61</v>
      </c>
    </row>
    <row r="3" spans="1:21" ht="16.2">
      <c r="A3" s="7" t="s">
        <v>77</v>
      </c>
    </row>
    <row r="4" spans="1:21" ht="16.2">
      <c r="A4" s="7"/>
    </row>
    <row r="5" spans="1:21" ht="18.75" customHeight="1">
      <c r="B5" s="22" t="s">
        <v>44</v>
      </c>
      <c r="C5" s="202" t="s">
        <v>45</v>
      </c>
      <c r="D5" s="203"/>
      <c r="E5" s="203"/>
      <c r="F5" s="204"/>
      <c r="I5" s="57"/>
    </row>
    <row r="6" spans="1:21" ht="25.5" customHeight="1">
      <c r="A6" s="32"/>
      <c r="B6" s="37">
        <v>2</v>
      </c>
      <c r="C6" s="205"/>
      <c r="D6" s="206"/>
      <c r="E6" s="206"/>
      <c r="F6" s="207"/>
      <c r="I6" s="8"/>
    </row>
    <row r="7" spans="1:21" ht="15.6" customHeight="1">
      <c r="C7" s="33"/>
      <c r="D7" s="33"/>
    </row>
    <row r="8" spans="1:21" ht="12.75" customHeight="1">
      <c r="A8" s="8"/>
      <c r="C8" s="33"/>
    </row>
    <row r="9" spans="1:21" s="19" customFormat="1" ht="24.9" customHeight="1">
      <c r="A9" s="86" t="s">
        <v>130</v>
      </c>
      <c r="B9" s="87"/>
      <c r="C9" s="88"/>
      <c r="D9" s="88"/>
      <c r="E9" s="88"/>
      <c r="F9" s="88"/>
      <c r="G9" s="88"/>
      <c r="H9" s="88"/>
      <c r="I9" s="88"/>
    </row>
    <row r="10" spans="1:21" s="19" customFormat="1" ht="20.100000000000001" customHeight="1">
      <c r="A10" s="58"/>
      <c r="B10" s="208" t="s">
        <v>78</v>
      </c>
      <c r="C10" s="209"/>
      <c r="D10" s="209"/>
      <c r="E10" s="209"/>
      <c r="F10" s="209"/>
      <c r="G10" s="209"/>
      <c r="H10" s="209"/>
      <c r="I10" s="116"/>
    </row>
    <row r="11" spans="1:21" s="19" customFormat="1" ht="15" customHeight="1">
      <c r="A11" s="58"/>
      <c r="B11" s="195" t="s">
        <v>79</v>
      </c>
      <c r="C11" s="149"/>
      <c r="D11" s="149"/>
      <c r="E11" s="149"/>
      <c r="F11" s="149"/>
      <c r="G11" s="149"/>
      <c r="H11" s="149"/>
      <c r="I11" s="196"/>
    </row>
    <row r="12" spans="1:21" s="7" customFormat="1" ht="15" customHeight="1">
      <c r="A12" s="59"/>
      <c r="B12" s="60"/>
      <c r="C12" s="197" t="s">
        <v>80</v>
      </c>
      <c r="D12" s="198"/>
      <c r="E12" s="198"/>
      <c r="F12" s="198"/>
      <c r="G12" s="198"/>
      <c r="H12" s="198"/>
      <c r="I12" s="19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9"/>
    </row>
    <row r="13" spans="1:21" s="7" customFormat="1" ht="15" customHeight="1">
      <c r="A13" s="59"/>
      <c r="B13" s="60"/>
      <c r="C13" s="197" t="s">
        <v>124</v>
      </c>
      <c r="D13" s="198"/>
      <c r="E13" s="198"/>
      <c r="F13" s="198"/>
      <c r="G13" s="198"/>
      <c r="H13" s="198"/>
      <c r="I13" s="19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9"/>
    </row>
    <row r="14" spans="1:21" s="7" customFormat="1" ht="15" customHeight="1">
      <c r="A14" s="59"/>
      <c r="B14" s="60"/>
      <c r="C14" s="197" t="s">
        <v>136</v>
      </c>
      <c r="D14" s="197"/>
      <c r="E14" s="197"/>
      <c r="F14" s="197"/>
      <c r="G14" s="197"/>
      <c r="H14" s="197"/>
      <c r="I14" s="21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9"/>
    </row>
    <row r="15" spans="1:21" s="64" customFormat="1" ht="15" customHeight="1">
      <c r="A15" s="61"/>
      <c r="B15" s="62"/>
      <c r="C15" s="197" t="s">
        <v>81</v>
      </c>
      <c r="D15" s="200"/>
      <c r="E15" s="200"/>
      <c r="F15" s="200"/>
      <c r="G15" s="200"/>
      <c r="H15" s="200"/>
      <c r="I15" s="20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1"/>
    </row>
    <row r="16" spans="1:21" s="64" customFormat="1" ht="15" customHeight="1">
      <c r="A16" s="61"/>
      <c r="B16" s="62"/>
      <c r="C16" s="197" t="s">
        <v>82</v>
      </c>
      <c r="D16" s="200"/>
      <c r="E16" s="200"/>
      <c r="F16" s="200"/>
      <c r="G16" s="200"/>
      <c r="H16" s="200"/>
      <c r="I16" s="201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1"/>
      <c r="U16" s="61"/>
    </row>
    <row r="17" spans="1:21" s="64" customFormat="1" ht="15" customHeight="1">
      <c r="A17" s="61"/>
      <c r="B17" s="62"/>
      <c r="C17" s="197" t="s">
        <v>3</v>
      </c>
      <c r="D17" s="200"/>
      <c r="E17" s="200"/>
      <c r="F17" s="200"/>
      <c r="G17" s="200"/>
      <c r="H17" s="200"/>
      <c r="I17" s="201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1"/>
      <c r="U17" s="61"/>
    </row>
    <row r="18" spans="1:21" s="19" customFormat="1" ht="24.75" customHeight="1">
      <c r="A18" s="58"/>
      <c r="B18" s="211" t="s">
        <v>125</v>
      </c>
      <c r="C18" s="212"/>
      <c r="D18" s="212"/>
      <c r="E18" s="212"/>
      <c r="F18" s="212"/>
      <c r="G18" s="212"/>
      <c r="H18" s="212"/>
      <c r="I18" s="213"/>
    </row>
    <row r="19" spans="1:21" ht="54.75" customHeight="1">
      <c r="A19" s="8"/>
      <c r="B19" s="214"/>
      <c r="C19" s="215"/>
      <c r="D19" s="215"/>
      <c r="E19" s="215"/>
      <c r="F19" s="215"/>
      <c r="G19" s="215"/>
      <c r="H19" s="215"/>
      <c r="I19" s="216"/>
    </row>
    <row r="20" spans="1:21" ht="15" customHeight="1">
      <c r="A20" s="8"/>
      <c r="B20" s="65"/>
      <c r="C20" s="65"/>
      <c r="D20" s="65"/>
      <c r="E20" s="65"/>
      <c r="F20" s="65"/>
      <c r="G20" s="65"/>
      <c r="H20" s="65"/>
      <c r="I20" s="65"/>
    </row>
    <row r="21" spans="1:21" ht="24.9" customHeight="1">
      <c r="A21" s="8"/>
      <c r="B21" s="231" t="s">
        <v>127</v>
      </c>
      <c r="C21" s="232"/>
      <c r="D21" s="233" t="s">
        <v>128</v>
      </c>
      <c r="E21" s="234"/>
      <c r="F21" s="235"/>
      <c r="G21" s="85"/>
      <c r="H21" s="32"/>
      <c r="I21" s="32"/>
    </row>
    <row r="22" spans="1:21" ht="15" customHeight="1">
      <c r="A22" s="8"/>
      <c r="B22" s="8"/>
      <c r="C22" s="84"/>
      <c r="D22" s="32" t="s">
        <v>129</v>
      </c>
      <c r="E22" s="32"/>
      <c r="F22" s="32"/>
      <c r="G22" s="32"/>
      <c r="H22" s="32"/>
      <c r="I22" s="84"/>
    </row>
    <row r="23" spans="1:21" ht="15" customHeight="1">
      <c r="A23" s="8"/>
      <c r="B23" s="84"/>
      <c r="C23" s="84"/>
      <c r="D23" s="84"/>
      <c r="E23" s="84"/>
      <c r="F23" s="84"/>
      <c r="G23" s="84"/>
      <c r="H23" s="84"/>
      <c r="I23" s="84"/>
    </row>
    <row r="24" spans="1:21" ht="24.9" customHeight="1">
      <c r="A24" s="66" t="s">
        <v>83</v>
      </c>
      <c r="B24" s="67"/>
      <c r="C24" s="68"/>
      <c r="D24" s="68"/>
      <c r="E24" s="68"/>
      <c r="F24" s="68"/>
      <c r="G24" s="68"/>
      <c r="H24" s="68"/>
      <c r="I24" s="68"/>
    </row>
    <row r="25" spans="1:21" s="19" customFormat="1" ht="20.100000000000001" customHeight="1">
      <c r="A25" s="58"/>
      <c r="B25" s="217" t="s">
        <v>84</v>
      </c>
      <c r="C25" s="218"/>
      <c r="D25" s="218"/>
      <c r="E25" s="218"/>
      <c r="F25" s="218"/>
      <c r="G25" s="218"/>
      <c r="H25" s="218"/>
      <c r="I25" s="219"/>
    </row>
    <row r="26" spans="1:21" ht="20.100000000000001" customHeight="1">
      <c r="A26" s="8"/>
      <c r="B26" s="69"/>
      <c r="C26" s="220"/>
      <c r="D26" s="220"/>
      <c r="E26" s="220" t="s">
        <v>85</v>
      </c>
      <c r="F26" s="220"/>
      <c r="G26" s="220" t="s">
        <v>86</v>
      </c>
      <c r="H26" s="220"/>
      <c r="I26" s="220"/>
    </row>
    <row r="27" spans="1:21" ht="20.100000000000001" customHeight="1">
      <c r="A27" s="8"/>
      <c r="B27" s="69"/>
      <c r="C27" s="220" t="s">
        <v>87</v>
      </c>
      <c r="D27" s="221"/>
      <c r="E27" s="222">
        <f>ROUNDDOWN(IF(D40*3/4&lt;150000,D40*3/4,150000),-3)</f>
        <v>0</v>
      </c>
      <c r="F27" s="223"/>
      <c r="G27" s="226" t="s">
        <v>126</v>
      </c>
      <c r="H27" s="227"/>
      <c r="I27" s="227"/>
    </row>
    <row r="28" spans="1:21" ht="20.100000000000001" customHeight="1">
      <c r="A28" s="8"/>
      <c r="B28" s="69"/>
      <c r="C28" s="220" t="s">
        <v>88</v>
      </c>
      <c r="D28" s="221"/>
      <c r="E28" s="222">
        <f>E29-E27</f>
        <v>0</v>
      </c>
      <c r="F28" s="223"/>
      <c r="G28" s="244" t="s">
        <v>89</v>
      </c>
      <c r="H28" s="245"/>
      <c r="I28" s="245"/>
    </row>
    <row r="29" spans="1:21" ht="20.100000000000001" customHeight="1">
      <c r="B29" s="69"/>
      <c r="C29" s="220" t="s">
        <v>90</v>
      </c>
      <c r="D29" s="221"/>
      <c r="E29" s="222">
        <f>D40</f>
        <v>0</v>
      </c>
      <c r="F29" s="223"/>
      <c r="G29" s="224" t="s">
        <v>91</v>
      </c>
      <c r="H29" s="225"/>
      <c r="I29" s="225"/>
    </row>
    <row r="30" spans="1:21" ht="20.100000000000001" customHeight="1">
      <c r="B30" s="31"/>
      <c r="C30" s="239"/>
      <c r="D30" s="240"/>
      <c r="E30" s="240"/>
      <c r="F30" s="240"/>
      <c r="G30" s="240"/>
      <c r="H30" s="240"/>
      <c r="I30" s="241"/>
    </row>
    <row r="31" spans="1:21" ht="20.100000000000001" customHeight="1">
      <c r="B31" s="242" t="s">
        <v>92</v>
      </c>
      <c r="C31" s="209"/>
      <c r="D31" s="209"/>
      <c r="E31" s="209"/>
      <c r="F31" s="209"/>
      <c r="G31" s="209"/>
      <c r="H31" s="209"/>
      <c r="I31" s="116"/>
    </row>
    <row r="32" spans="1:21" ht="20.100000000000001" customHeight="1">
      <c r="B32" s="70"/>
      <c r="C32" s="71" t="s">
        <v>93</v>
      </c>
      <c r="D32" s="71" t="s">
        <v>132</v>
      </c>
      <c r="E32" s="243" t="s">
        <v>94</v>
      </c>
      <c r="F32" s="185"/>
      <c r="G32" s="186"/>
      <c r="H32" s="71" t="s">
        <v>95</v>
      </c>
      <c r="I32" s="71" t="s">
        <v>96</v>
      </c>
    </row>
    <row r="33" spans="2:9" ht="20.100000000000001" customHeight="1">
      <c r="B33" s="72"/>
      <c r="C33" s="71">
        <v>1</v>
      </c>
      <c r="D33" s="92">
        <f>H33*I33</f>
        <v>0</v>
      </c>
      <c r="E33" s="236"/>
      <c r="F33" s="237"/>
      <c r="G33" s="238"/>
      <c r="H33" s="74"/>
      <c r="I33" s="73"/>
    </row>
    <row r="34" spans="2:9" ht="20.100000000000001" customHeight="1">
      <c r="B34" s="72"/>
      <c r="C34" s="71">
        <v>2</v>
      </c>
      <c r="D34" s="92">
        <f t="shared" ref="D34:D39" si="0">H34*I34</f>
        <v>0</v>
      </c>
      <c r="E34" s="236"/>
      <c r="F34" s="237"/>
      <c r="G34" s="238"/>
      <c r="H34" s="74"/>
      <c r="I34" s="73"/>
    </row>
    <row r="35" spans="2:9" ht="20.100000000000001" customHeight="1">
      <c r="B35" s="72"/>
      <c r="C35" s="71">
        <v>3</v>
      </c>
      <c r="D35" s="92">
        <f t="shared" si="0"/>
        <v>0</v>
      </c>
      <c r="E35" s="236"/>
      <c r="F35" s="237"/>
      <c r="G35" s="238"/>
      <c r="H35" s="74"/>
      <c r="I35" s="73"/>
    </row>
    <row r="36" spans="2:9" ht="20.100000000000001" customHeight="1">
      <c r="B36" s="72"/>
      <c r="C36" s="71">
        <v>4</v>
      </c>
      <c r="D36" s="92">
        <f t="shared" si="0"/>
        <v>0</v>
      </c>
      <c r="E36" s="236"/>
      <c r="F36" s="237"/>
      <c r="G36" s="238"/>
      <c r="H36" s="74"/>
      <c r="I36" s="73"/>
    </row>
    <row r="37" spans="2:9" ht="20.100000000000001" customHeight="1">
      <c r="B37" s="72"/>
      <c r="C37" s="71">
        <v>5</v>
      </c>
      <c r="D37" s="92">
        <f t="shared" si="0"/>
        <v>0</v>
      </c>
      <c r="E37" s="236"/>
      <c r="F37" s="237"/>
      <c r="G37" s="238"/>
      <c r="H37" s="74"/>
      <c r="I37" s="73"/>
    </row>
    <row r="38" spans="2:9" ht="20.100000000000001" customHeight="1">
      <c r="B38" s="72"/>
      <c r="C38" s="71">
        <v>6</v>
      </c>
      <c r="D38" s="92">
        <f t="shared" si="0"/>
        <v>0</v>
      </c>
      <c r="E38" s="236"/>
      <c r="F38" s="237"/>
      <c r="G38" s="238"/>
      <c r="H38" s="74"/>
      <c r="I38" s="73"/>
    </row>
    <row r="39" spans="2:9" ht="20.100000000000001" customHeight="1" thickBot="1">
      <c r="B39" s="72"/>
      <c r="C39" s="71">
        <v>7</v>
      </c>
      <c r="D39" s="92">
        <f t="shared" si="0"/>
        <v>0</v>
      </c>
      <c r="E39" s="236"/>
      <c r="F39" s="237"/>
      <c r="G39" s="238"/>
      <c r="H39" s="74"/>
      <c r="I39" s="73"/>
    </row>
    <row r="40" spans="2:9" ht="20.100000000000001" customHeight="1" thickTop="1" thickBot="1">
      <c r="B40" s="69"/>
      <c r="C40" s="75" t="s">
        <v>97</v>
      </c>
      <c r="D40" s="80">
        <f>SUM(D33:D39)</f>
        <v>0</v>
      </c>
      <c r="E40" s="228" t="s">
        <v>133</v>
      </c>
      <c r="F40" s="229"/>
      <c r="G40" s="229"/>
      <c r="H40" s="229"/>
      <c r="I40" s="230"/>
    </row>
    <row r="41" spans="2:9" ht="20.100000000000001" customHeight="1" thickTop="1">
      <c r="B41" s="89"/>
      <c r="C41" s="90"/>
      <c r="D41" s="90"/>
      <c r="E41" s="90"/>
      <c r="F41" s="90"/>
      <c r="G41" s="90"/>
      <c r="H41" s="90"/>
      <c r="I41" s="91"/>
    </row>
  </sheetData>
  <mergeCells count="38">
    <mergeCell ref="E38:G38"/>
    <mergeCell ref="E39:G39"/>
    <mergeCell ref="E40:I40"/>
    <mergeCell ref="E33:G33"/>
    <mergeCell ref="E34:G34"/>
    <mergeCell ref="E35:G35"/>
    <mergeCell ref="E36:G36"/>
    <mergeCell ref="E37:G37"/>
    <mergeCell ref="C29:D29"/>
    <mergeCell ref="E29:F29"/>
    <mergeCell ref="G29:I29"/>
    <mergeCell ref="E32:G32"/>
    <mergeCell ref="C30:I30"/>
    <mergeCell ref="B31:I31"/>
    <mergeCell ref="C27:D27"/>
    <mergeCell ref="E27:F27"/>
    <mergeCell ref="G27:I27"/>
    <mergeCell ref="C28:D28"/>
    <mergeCell ref="E28:F28"/>
    <mergeCell ref="G28:I28"/>
    <mergeCell ref="B19:I19"/>
    <mergeCell ref="B21:C21"/>
    <mergeCell ref="D21:F21"/>
    <mergeCell ref="B25:I25"/>
    <mergeCell ref="C26:D26"/>
    <mergeCell ref="E26:F26"/>
    <mergeCell ref="G26:I26"/>
    <mergeCell ref="C13:I13"/>
    <mergeCell ref="C15:I15"/>
    <mergeCell ref="C16:I16"/>
    <mergeCell ref="C17:I17"/>
    <mergeCell ref="B18:I18"/>
    <mergeCell ref="C14:I14"/>
    <mergeCell ref="C5:F5"/>
    <mergeCell ref="C6:F6"/>
    <mergeCell ref="B10:I10"/>
    <mergeCell ref="B11:I11"/>
    <mergeCell ref="C12:I12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220980</xdr:colOff>
                    <xdr:row>14</xdr:row>
                    <xdr:rowOff>182880</xdr:rowOff>
                  </from>
                  <to>
                    <xdr:col>1</xdr:col>
                    <xdr:colOff>502920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0</xdr:rowOff>
                  </from>
                  <to>
                    <xdr:col>1</xdr:col>
                    <xdr:colOff>518160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160020</xdr:rowOff>
                  </from>
                  <to>
                    <xdr:col>1</xdr:col>
                    <xdr:colOff>518160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182880</xdr:rowOff>
                  </from>
                  <to>
                    <xdr:col>1</xdr:col>
                    <xdr:colOff>502920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0</xdr:rowOff>
                  </from>
                  <to>
                    <xdr:col>1</xdr:col>
                    <xdr:colOff>518160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502920</xdr:colOff>
                    <xdr:row>14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BFF24-8869-48E1-927A-DA901976CBFA}">
  <sheetPr>
    <pageSetUpPr fitToPage="1"/>
  </sheetPr>
  <dimension ref="A1:U41"/>
  <sheetViews>
    <sheetView zoomScaleNormal="100" workbookViewId="0">
      <selection activeCell="E27" sqref="E27:F2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3984375" style="1" customWidth="1"/>
    <col min="11" max="16384" width="9" style="1"/>
  </cols>
  <sheetData>
    <row r="1" spans="1:21" ht="19.2">
      <c r="A1" s="20" t="s">
        <v>61</v>
      </c>
    </row>
    <row r="3" spans="1:21" ht="16.2">
      <c r="A3" s="7" t="s">
        <v>77</v>
      </c>
    </row>
    <row r="4" spans="1:21" ht="16.2">
      <c r="A4" s="7"/>
    </row>
    <row r="5" spans="1:21" ht="18.75" customHeight="1">
      <c r="B5" s="22" t="s">
        <v>44</v>
      </c>
      <c r="C5" s="202" t="s">
        <v>45</v>
      </c>
      <c r="D5" s="203"/>
      <c r="E5" s="203"/>
      <c r="F5" s="204"/>
      <c r="I5" s="57"/>
    </row>
    <row r="6" spans="1:21" ht="25.5" customHeight="1">
      <c r="A6" s="32"/>
      <c r="B6" s="37">
        <v>3</v>
      </c>
      <c r="C6" s="205"/>
      <c r="D6" s="206"/>
      <c r="E6" s="206"/>
      <c r="F6" s="207"/>
      <c r="I6" s="8"/>
    </row>
    <row r="7" spans="1:21" ht="15.6" customHeight="1">
      <c r="C7" s="33"/>
      <c r="D7" s="33"/>
    </row>
    <row r="8" spans="1:21" ht="12.75" customHeight="1">
      <c r="A8" s="8"/>
      <c r="C8" s="33"/>
    </row>
    <row r="9" spans="1:21" s="19" customFormat="1" ht="24.9" customHeight="1">
      <c r="A9" s="86" t="s">
        <v>130</v>
      </c>
      <c r="B9" s="87"/>
      <c r="C9" s="88"/>
      <c r="D9" s="88"/>
      <c r="E9" s="88"/>
      <c r="F9" s="88"/>
      <c r="G9" s="88"/>
      <c r="H9" s="88"/>
      <c r="I9" s="88"/>
    </row>
    <row r="10" spans="1:21" s="19" customFormat="1" ht="20.100000000000001" customHeight="1">
      <c r="A10" s="58"/>
      <c r="B10" s="208" t="s">
        <v>78</v>
      </c>
      <c r="C10" s="209"/>
      <c r="D10" s="209"/>
      <c r="E10" s="209"/>
      <c r="F10" s="209"/>
      <c r="G10" s="209"/>
      <c r="H10" s="209"/>
      <c r="I10" s="116"/>
    </row>
    <row r="11" spans="1:21" s="19" customFormat="1" ht="15" customHeight="1">
      <c r="A11" s="58"/>
      <c r="B11" s="195" t="s">
        <v>79</v>
      </c>
      <c r="C11" s="149"/>
      <c r="D11" s="149"/>
      <c r="E11" s="149"/>
      <c r="F11" s="149"/>
      <c r="G11" s="149"/>
      <c r="H11" s="149"/>
      <c r="I11" s="196"/>
    </row>
    <row r="12" spans="1:21" s="7" customFormat="1" ht="15" customHeight="1">
      <c r="A12" s="59"/>
      <c r="B12" s="60"/>
      <c r="C12" s="197" t="s">
        <v>80</v>
      </c>
      <c r="D12" s="198"/>
      <c r="E12" s="198"/>
      <c r="F12" s="198"/>
      <c r="G12" s="198"/>
      <c r="H12" s="198"/>
      <c r="I12" s="19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9"/>
    </row>
    <row r="13" spans="1:21" s="7" customFormat="1" ht="15" customHeight="1">
      <c r="A13" s="59"/>
      <c r="B13" s="60"/>
      <c r="C13" s="197" t="s">
        <v>124</v>
      </c>
      <c r="D13" s="198"/>
      <c r="E13" s="198"/>
      <c r="F13" s="198"/>
      <c r="G13" s="198"/>
      <c r="H13" s="198"/>
      <c r="I13" s="19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9"/>
    </row>
    <row r="14" spans="1:21" s="7" customFormat="1" ht="15" customHeight="1">
      <c r="A14" s="59"/>
      <c r="B14" s="60"/>
      <c r="C14" s="197" t="s">
        <v>136</v>
      </c>
      <c r="D14" s="197"/>
      <c r="E14" s="197"/>
      <c r="F14" s="197"/>
      <c r="G14" s="197"/>
      <c r="H14" s="197"/>
      <c r="I14" s="21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9"/>
    </row>
    <row r="15" spans="1:21" s="64" customFormat="1" ht="15" customHeight="1">
      <c r="A15" s="61"/>
      <c r="B15" s="62"/>
      <c r="C15" s="197" t="s">
        <v>81</v>
      </c>
      <c r="D15" s="200"/>
      <c r="E15" s="200"/>
      <c r="F15" s="200"/>
      <c r="G15" s="200"/>
      <c r="H15" s="200"/>
      <c r="I15" s="201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1"/>
    </row>
    <row r="16" spans="1:21" s="64" customFormat="1" ht="15" customHeight="1">
      <c r="A16" s="61"/>
      <c r="B16" s="62"/>
      <c r="C16" s="197" t="s">
        <v>82</v>
      </c>
      <c r="D16" s="200"/>
      <c r="E16" s="200"/>
      <c r="F16" s="200"/>
      <c r="G16" s="200"/>
      <c r="H16" s="200"/>
      <c r="I16" s="201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1"/>
      <c r="U16" s="61"/>
    </row>
    <row r="17" spans="1:21" s="64" customFormat="1" ht="15" customHeight="1">
      <c r="A17" s="61"/>
      <c r="B17" s="62"/>
      <c r="C17" s="197" t="s">
        <v>3</v>
      </c>
      <c r="D17" s="200"/>
      <c r="E17" s="200"/>
      <c r="F17" s="200"/>
      <c r="G17" s="200"/>
      <c r="H17" s="200"/>
      <c r="I17" s="201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1"/>
      <c r="U17" s="61"/>
    </row>
    <row r="18" spans="1:21" s="19" customFormat="1" ht="24.75" customHeight="1">
      <c r="A18" s="58"/>
      <c r="B18" s="211" t="s">
        <v>125</v>
      </c>
      <c r="C18" s="212"/>
      <c r="D18" s="212"/>
      <c r="E18" s="212"/>
      <c r="F18" s="212"/>
      <c r="G18" s="212"/>
      <c r="H18" s="212"/>
      <c r="I18" s="213"/>
    </row>
    <row r="19" spans="1:21" ht="54.75" customHeight="1">
      <c r="A19" s="8"/>
      <c r="B19" s="214"/>
      <c r="C19" s="215"/>
      <c r="D19" s="215"/>
      <c r="E19" s="215"/>
      <c r="F19" s="215"/>
      <c r="G19" s="215"/>
      <c r="H19" s="215"/>
      <c r="I19" s="216"/>
    </row>
    <row r="20" spans="1:21" ht="15" customHeight="1">
      <c r="A20" s="8"/>
      <c r="B20" s="65"/>
      <c r="C20" s="65"/>
      <c r="D20" s="65"/>
      <c r="E20" s="65"/>
      <c r="F20" s="65"/>
      <c r="G20" s="65"/>
      <c r="H20" s="65"/>
      <c r="I20" s="65"/>
    </row>
    <row r="21" spans="1:21" ht="24.9" customHeight="1">
      <c r="A21" s="8"/>
      <c r="B21" s="231" t="s">
        <v>127</v>
      </c>
      <c r="C21" s="232"/>
      <c r="D21" s="233" t="s">
        <v>128</v>
      </c>
      <c r="E21" s="234"/>
      <c r="F21" s="235"/>
      <c r="G21" s="85"/>
      <c r="H21" s="32"/>
      <c r="I21" s="32"/>
    </row>
    <row r="22" spans="1:21" ht="15" customHeight="1">
      <c r="A22" s="8"/>
      <c r="B22" s="8"/>
      <c r="C22" s="84"/>
      <c r="D22" s="32" t="s">
        <v>129</v>
      </c>
      <c r="E22" s="32"/>
      <c r="F22" s="32"/>
      <c r="G22" s="32"/>
      <c r="H22" s="32"/>
      <c r="I22" s="84"/>
    </row>
    <row r="23" spans="1:21" ht="15" customHeight="1">
      <c r="A23" s="8"/>
      <c r="B23" s="84"/>
      <c r="C23" s="84"/>
      <c r="D23" s="84"/>
      <c r="E23" s="84"/>
      <c r="F23" s="84"/>
      <c r="G23" s="84"/>
      <c r="H23" s="84"/>
      <c r="I23" s="84"/>
    </row>
    <row r="24" spans="1:21" ht="24.9" customHeight="1">
      <c r="A24" s="66" t="s">
        <v>83</v>
      </c>
      <c r="B24" s="67"/>
      <c r="C24" s="68"/>
      <c r="D24" s="68"/>
      <c r="E24" s="68"/>
      <c r="F24" s="68"/>
      <c r="G24" s="68"/>
      <c r="H24" s="68"/>
      <c r="I24" s="68"/>
    </row>
    <row r="25" spans="1:21" s="19" customFormat="1" ht="20.100000000000001" customHeight="1">
      <c r="A25" s="58"/>
      <c r="B25" s="217" t="s">
        <v>84</v>
      </c>
      <c r="C25" s="218"/>
      <c r="D25" s="218"/>
      <c r="E25" s="218"/>
      <c r="F25" s="218"/>
      <c r="G25" s="218"/>
      <c r="H25" s="218"/>
      <c r="I25" s="219"/>
    </row>
    <row r="26" spans="1:21" ht="20.100000000000001" customHeight="1">
      <c r="A26" s="8"/>
      <c r="B26" s="69"/>
      <c r="C26" s="220"/>
      <c r="D26" s="220"/>
      <c r="E26" s="220" t="s">
        <v>85</v>
      </c>
      <c r="F26" s="220"/>
      <c r="G26" s="220" t="s">
        <v>86</v>
      </c>
      <c r="H26" s="220"/>
      <c r="I26" s="220"/>
    </row>
    <row r="27" spans="1:21" ht="20.100000000000001" customHeight="1">
      <c r="A27" s="8"/>
      <c r="B27" s="69"/>
      <c r="C27" s="220" t="s">
        <v>87</v>
      </c>
      <c r="D27" s="221"/>
      <c r="E27" s="222">
        <f>ROUNDDOWN(IF(D40*3/4&lt;150000,D40*3/4,150000),-3)</f>
        <v>0</v>
      </c>
      <c r="F27" s="223"/>
      <c r="G27" s="226" t="s">
        <v>126</v>
      </c>
      <c r="H27" s="227"/>
      <c r="I27" s="227"/>
    </row>
    <row r="28" spans="1:21" ht="20.100000000000001" customHeight="1">
      <c r="A28" s="8"/>
      <c r="B28" s="69"/>
      <c r="C28" s="220" t="s">
        <v>88</v>
      </c>
      <c r="D28" s="221"/>
      <c r="E28" s="222">
        <f>E29-E27</f>
        <v>0</v>
      </c>
      <c r="F28" s="223"/>
      <c r="G28" s="244" t="s">
        <v>89</v>
      </c>
      <c r="H28" s="245"/>
      <c r="I28" s="245"/>
    </row>
    <row r="29" spans="1:21" ht="20.100000000000001" customHeight="1">
      <c r="B29" s="69"/>
      <c r="C29" s="220" t="s">
        <v>90</v>
      </c>
      <c r="D29" s="221"/>
      <c r="E29" s="222">
        <f>D40</f>
        <v>0</v>
      </c>
      <c r="F29" s="223"/>
      <c r="G29" s="224" t="s">
        <v>91</v>
      </c>
      <c r="H29" s="225"/>
      <c r="I29" s="225"/>
    </row>
    <row r="30" spans="1:21" ht="20.100000000000001" customHeight="1">
      <c r="B30" s="31"/>
      <c r="C30" s="239"/>
      <c r="D30" s="240"/>
      <c r="E30" s="240"/>
      <c r="F30" s="240"/>
      <c r="G30" s="240"/>
      <c r="H30" s="240"/>
      <c r="I30" s="241"/>
    </row>
    <row r="31" spans="1:21" ht="20.100000000000001" customHeight="1">
      <c r="B31" s="242" t="s">
        <v>92</v>
      </c>
      <c r="C31" s="209"/>
      <c r="D31" s="209"/>
      <c r="E31" s="209"/>
      <c r="F31" s="209"/>
      <c r="G31" s="209"/>
      <c r="H31" s="209"/>
      <c r="I31" s="116"/>
    </row>
    <row r="32" spans="1:21" ht="20.100000000000001" customHeight="1">
      <c r="B32" s="70"/>
      <c r="C32" s="71" t="s">
        <v>93</v>
      </c>
      <c r="D32" s="71" t="s">
        <v>132</v>
      </c>
      <c r="E32" s="243" t="s">
        <v>94</v>
      </c>
      <c r="F32" s="185"/>
      <c r="G32" s="186"/>
      <c r="H32" s="71" t="s">
        <v>95</v>
      </c>
      <c r="I32" s="71" t="s">
        <v>96</v>
      </c>
    </row>
    <row r="33" spans="2:9" ht="20.100000000000001" customHeight="1">
      <c r="B33" s="72"/>
      <c r="C33" s="71">
        <v>1</v>
      </c>
      <c r="D33" s="92">
        <f>H33*I33</f>
        <v>0</v>
      </c>
      <c r="E33" s="236"/>
      <c r="F33" s="237"/>
      <c r="G33" s="238"/>
      <c r="H33" s="74"/>
      <c r="I33" s="73"/>
    </row>
    <row r="34" spans="2:9" ht="20.100000000000001" customHeight="1">
      <c r="B34" s="72"/>
      <c r="C34" s="71">
        <v>2</v>
      </c>
      <c r="D34" s="92">
        <f t="shared" ref="D34:D39" si="0">H34*I34</f>
        <v>0</v>
      </c>
      <c r="E34" s="236"/>
      <c r="F34" s="237"/>
      <c r="G34" s="238"/>
      <c r="H34" s="74"/>
      <c r="I34" s="73"/>
    </row>
    <row r="35" spans="2:9" ht="20.100000000000001" customHeight="1">
      <c r="B35" s="72"/>
      <c r="C35" s="71">
        <v>3</v>
      </c>
      <c r="D35" s="92">
        <f t="shared" si="0"/>
        <v>0</v>
      </c>
      <c r="E35" s="236"/>
      <c r="F35" s="237"/>
      <c r="G35" s="238"/>
      <c r="H35" s="74"/>
      <c r="I35" s="73"/>
    </row>
    <row r="36" spans="2:9" ht="20.100000000000001" customHeight="1">
      <c r="B36" s="72"/>
      <c r="C36" s="71">
        <v>4</v>
      </c>
      <c r="D36" s="92">
        <f t="shared" si="0"/>
        <v>0</v>
      </c>
      <c r="E36" s="236"/>
      <c r="F36" s="237"/>
      <c r="G36" s="238"/>
      <c r="H36" s="74"/>
      <c r="I36" s="73"/>
    </row>
    <row r="37" spans="2:9" ht="20.100000000000001" customHeight="1">
      <c r="B37" s="72"/>
      <c r="C37" s="71">
        <v>5</v>
      </c>
      <c r="D37" s="92">
        <f t="shared" si="0"/>
        <v>0</v>
      </c>
      <c r="E37" s="236"/>
      <c r="F37" s="237"/>
      <c r="G37" s="238"/>
      <c r="H37" s="74"/>
      <c r="I37" s="73"/>
    </row>
    <row r="38" spans="2:9" ht="20.100000000000001" customHeight="1">
      <c r="B38" s="72"/>
      <c r="C38" s="71">
        <v>6</v>
      </c>
      <c r="D38" s="92">
        <f t="shared" si="0"/>
        <v>0</v>
      </c>
      <c r="E38" s="236"/>
      <c r="F38" s="237"/>
      <c r="G38" s="238"/>
      <c r="H38" s="74"/>
      <c r="I38" s="73"/>
    </row>
    <row r="39" spans="2:9" ht="20.100000000000001" customHeight="1" thickBot="1">
      <c r="B39" s="72"/>
      <c r="C39" s="71">
        <v>7</v>
      </c>
      <c r="D39" s="92">
        <f t="shared" si="0"/>
        <v>0</v>
      </c>
      <c r="E39" s="236"/>
      <c r="F39" s="237"/>
      <c r="G39" s="238"/>
      <c r="H39" s="74"/>
      <c r="I39" s="73"/>
    </row>
    <row r="40" spans="2:9" ht="20.100000000000001" customHeight="1" thickTop="1" thickBot="1">
      <c r="B40" s="69"/>
      <c r="C40" s="75" t="s">
        <v>97</v>
      </c>
      <c r="D40" s="80">
        <f>SUM(D33:D39)</f>
        <v>0</v>
      </c>
      <c r="E40" s="228" t="s">
        <v>133</v>
      </c>
      <c r="F40" s="229"/>
      <c r="G40" s="229"/>
      <c r="H40" s="229"/>
      <c r="I40" s="230"/>
    </row>
    <row r="41" spans="2:9" ht="20.100000000000001" customHeight="1" thickTop="1">
      <c r="B41" s="89"/>
      <c r="C41" s="90"/>
      <c r="D41" s="90"/>
      <c r="E41" s="90"/>
      <c r="F41" s="90"/>
      <c r="G41" s="90"/>
      <c r="H41" s="90"/>
      <c r="I41" s="91"/>
    </row>
  </sheetData>
  <mergeCells count="38">
    <mergeCell ref="E38:G38"/>
    <mergeCell ref="E39:G39"/>
    <mergeCell ref="E40:I40"/>
    <mergeCell ref="E33:G33"/>
    <mergeCell ref="E34:G34"/>
    <mergeCell ref="E35:G35"/>
    <mergeCell ref="E36:G36"/>
    <mergeCell ref="E37:G37"/>
    <mergeCell ref="C29:D29"/>
    <mergeCell ref="E29:F29"/>
    <mergeCell ref="G29:I29"/>
    <mergeCell ref="E32:G32"/>
    <mergeCell ref="C30:I30"/>
    <mergeCell ref="B31:I31"/>
    <mergeCell ref="C27:D27"/>
    <mergeCell ref="E27:F27"/>
    <mergeCell ref="G27:I27"/>
    <mergeCell ref="C28:D28"/>
    <mergeCell ref="E28:F28"/>
    <mergeCell ref="G28:I28"/>
    <mergeCell ref="B19:I19"/>
    <mergeCell ref="B21:C21"/>
    <mergeCell ref="D21:F21"/>
    <mergeCell ref="B25:I25"/>
    <mergeCell ref="C26:D26"/>
    <mergeCell ref="E26:F26"/>
    <mergeCell ref="G26:I26"/>
    <mergeCell ref="C13:I13"/>
    <mergeCell ref="C15:I15"/>
    <mergeCell ref="C16:I16"/>
    <mergeCell ref="C17:I17"/>
    <mergeCell ref="B18:I18"/>
    <mergeCell ref="C14:I14"/>
    <mergeCell ref="C5:F5"/>
    <mergeCell ref="C6:F6"/>
    <mergeCell ref="B10:I10"/>
    <mergeCell ref="B11:I11"/>
    <mergeCell ref="C12:I12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0</xdr:rowOff>
                  </from>
                  <to>
                    <xdr:col>1</xdr:col>
                    <xdr:colOff>518160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160020</xdr:rowOff>
                  </from>
                  <to>
                    <xdr:col>1</xdr:col>
                    <xdr:colOff>518160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182880</xdr:rowOff>
                  </from>
                  <to>
                    <xdr:col>1</xdr:col>
                    <xdr:colOff>502920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0</xdr:rowOff>
                  </from>
                  <to>
                    <xdr:col>1</xdr:col>
                    <xdr:colOff>518160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182880</xdr:rowOff>
                  </from>
                  <to>
                    <xdr:col>1</xdr:col>
                    <xdr:colOff>502920</xdr:colOff>
                    <xdr:row>14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D59"/>
  <sheetViews>
    <sheetView workbookViewId="0">
      <selection activeCell="F8" sqref="F8"/>
    </sheetView>
  </sheetViews>
  <sheetFormatPr defaultRowHeight="18"/>
  <cols>
    <col min="1" max="1" width="3.3984375" customWidth="1"/>
    <col min="2" max="2" width="13.69921875" customWidth="1"/>
    <col min="3" max="3" width="59.09765625" customWidth="1"/>
  </cols>
  <sheetData>
    <row r="1" spans="2:4">
      <c r="B1" s="15"/>
      <c r="C1" s="16" t="s">
        <v>5</v>
      </c>
      <c r="D1" t="s">
        <v>76</v>
      </c>
    </row>
    <row r="2" spans="2:4">
      <c r="B2" s="9" t="s">
        <v>6</v>
      </c>
      <c r="C2" s="12" t="s">
        <v>104</v>
      </c>
    </row>
    <row r="3" spans="2:4">
      <c r="B3" s="9"/>
      <c r="C3" s="12" t="s">
        <v>105</v>
      </c>
    </row>
    <row r="4" spans="2:4">
      <c r="B4" s="9"/>
      <c r="C4" s="12" t="s">
        <v>106</v>
      </c>
    </row>
    <row r="5" spans="2:4">
      <c r="B5" s="9"/>
      <c r="C5" s="12" t="s">
        <v>107</v>
      </c>
    </row>
    <row r="6" spans="2:4">
      <c r="B6" s="9"/>
      <c r="C6" s="12" t="s">
        <v>108</v>
      </c>
    </row>
    <row r="7" spans="2:4">
      <c r="B7" s="9"/>
      <c r="C7" s="12" t="s">
        <v>131</v>
      </c>
    </row>
    <row r="8" spans="2:4">
      <c r="B8" s="9"/>
      <c r="C8" s="12" t="s">
        <v>109</v>
      </c>
    </row>
    <row r="9" spans="2:4">
      <c r="B9" s="9"/>
      <c r="C9" s="12" t="s">
        <v>110</v>
      </c>
    </row>
    <row r="10" spans="2:4">
      <c r="B10" s="9"/>
      <c r="C10" s="12" t="s">
        <v>8</v>
      </c>
    </row>
    <row r="11" spans="2:4">
      <c r="B11" s="9"/>
      <c r="C11" s="12" t="s">
        <v>9</v>
      </c>
    </row>
    <row r="12" spans="2:4">
      <c r="B12" s="9"/>
      <c r="C12" s="12" t="s">
        <v>7</v>
      </c>
    </row>
    <row r="13" spans="2:4">
      <c r="B13" s="9"/>
      <c r="C13" s="12" t="s">
        <v>10</v>
      </c>
    </row>
    <row r="14" spans="2:4">
      <c r="B14" s="9"/>
      <c r="C14" s="12" t="s">
        <v>111</v>
      </c>
    </row>
    <row r="15" spans="2:4">
      <c r="B15" s="9"/>
      <c r="C15" s="12" t="s">
        <v>112</v>
      </c>
    </row>
    <row r="16" spans="2:4">
      <c r="B16" s="9"/>
      <c r="C16" s="12" t="s">
        <v>113</v>
      </c>
    </row>
    <row r="17" spans="2:4">
      <c r="B17" s="9"/>
      <c r="C17" s="12" t="s">
        <v>114</v>
      </c>
    </row>
    <row r="18" spans="2:4">
      <c r="B18" s="9"/>
      <c r="C18" s="12" t="s">
        <v>115</v>
      </c>
    </row>
    <row r="19" spans="2:4">
      <c r="B19" s="9"/>
      <c r="C19" s="12" t="s">
        <v>11</v>
      </c>
    </row>
    <row r="20" spans="2:4">
      <c r="B20" s="9"/>
      <c r="C20" s="12" t="s">
        <v>116</v>
      </c>
    </row>
    <row r="21" spans="2:4">
      <c r="B21" s="9"/>
      <c r="C21" s="12" t="s">
        <v>117</v>
      </c>
    </row>
    <row r="22" spans="2:4">
      <c r="B22" s="9"/>
      <c r="C22" s="12" t="s">
        <v>118</v>
      </c>
    </row>
    <row r="23" spans="2:4">
      <c r="B23" s="9"/>
      <c r="C23" s="12" t="s">
        <v>119</v>
      </c>
    </row>
    <row r="24" spans="2:4">
      <c r="B24" s="9"/>
      <c r="C24" s="12" t="s">
        <v>120</v>
      </c>
    </row>
    <row r="25" spans="2:4">
      <c r="B25" s="9"/>
      <c r="C25" s="12" t="s">
        <v>12</v>
      </c>
    </row>
    <row r="26" spans="2:4">
      <c r="B26" s="9"/>
      <c r="C26" s="12" t="s">
        <v>121</v>
      </c>
    </row>
    <row r="27" spans="2:4">
      <c r="B27" s="9"/>
      <c r="C27" s="12" t="s">
        <v>122</v>
      </c>
    </row>
    <row r="28" spans="2:4">
      <c r="B28" s="9"/>
      <c r="C28" s="12"/>
    </row>
    <row r="29" spans="2:4">
      <c r="B29" s="10"/>
      <c r="C29" s="13"/>
    </row>
    <row r="30" spans="2:4">
      <c r="B30" s="11" t="s">
        <v>4</v>
      </c>
      <c r="C30" s="14" t="s">
        <v>98</v>
      </c>
      <c r="D30">
        <v>32</v>
      </c>
    </row>
    <row r="31" spans="2:4">
      <c r="B31" s="9"/>
      <c r="C31" s="12" t="s">
        <v>14</v>
      </c>
      <c r="D31">
        <v>71</v>
      </c>
    </row>
    <row r="32" spans="2:4">
      <c r="B32" s="9"/>
      <c r="C32" s="12" t="s">
        <v>15</v>
      </c>
      <c r="D32">
        <v>72</v>
      </c>
    </row>
    <row r="33" spans="2:4">
      <c r="B33" s="9"/>
      <c r="C33" s="12" t="s">
        <v>16</v>
      </c>
      <c r="D33">
        <v>33</v>
      </c>
    </row>
    <row r="34" spans="2:4">
      <c r="B34" s="9"/>
      <c r="C34" s="12" t="s">
        <v>17</v>
      </c>
      <c r="D34">
        <v>21</v>
      </c>
    </row>
    <row r="35" spans="2:4">
      <c r="B35" s="9"/>
      <c r="C35" s="12" t="s">
        <v>18</v>
      </c>
      <c r="D35">
        <v>24</v>
      </c>
    </row>
    <row r="36" spans="2:4">
      <c r="B36" s="9"/>
      <c r="C36" s="12" t="s">
        <v>19</v>
      </c>
      <c r="D36">
        <v>24</v>
      </c>
    </row>
    <row r="37" spans="2:4">
      <c r="B37" s="9"/>
      <c r="C37" s="12" t="s">
        <v>13</v>
      </c>
      <c r="D37">
        <v>34</v>
      </c>
    </row>
    <row r="38" spans="2:4">
      <c r="B38" s="9"/>
      <c r="C38" s="12" t="s">
        <v>21</v>
      </c>
      <c r="D38">
        <v>22</v>
      </c>
    </row>
    <row r="39" spans="2:4">
      <c r="B39" s="9"/>
      <c r="C39" s="12" t="s">
        <v>22</v>
      </c>
      <c r="D39">
        <v>41</v>
      </c>
    </row>
    <row r="40" spans="2:4">
      <c r="B40" s="9"/>
      <c r="C40" s="12" t="s">
        <v>23</v>
      </c>
      <c r="D40">
        <v>42</v>
      </c>
    </row>
    <row r="41" spans="2:4">
      <c r="B41" s="9"/>
      <c r="C41" s="12" t="s">
        <v>24</v>
      </c>
      <c r="D41">
        <v>43</v>
      </c>
    </row>
    <row r="42" spans="2:4">
      <c r="B42" s="9"/>
      <c r="C42" s="12" t="s">
        <v>25</v>
      </c>
      <c r="D42">
        <v>45</v>
      </c>
    </row>
    <row r="43" spans="2:4">
      <c r="B43" s="9"/>
      <c r="C43" s="12" t="s">
        <v>26</v>
      </c>
      <c r="D43">
        <v>46</v>
      </c>
    </row>
    <row r="44" spans="2:4">
      <c r="B44" s="9"/>
      <c r="C44" s="12" t="s">
        <v>27</v>
      </c>
      <c r="D44">
        <v>61</v>
      </c>
    </row>
    <row r="45" spans="2:4">
      <c r="B45" s="9"/>
      <c r="C45" s="12" t="s">
        <v>28</v>
      </c>
      <c r="D45">
        <v>62</v>
      </c>
    </row>
    <row r="46" spans="2:4">
      <c r="B46" s="9"/>
      <c r="C46" s="12" t="s">
        <v>20</v>
      </c>
      <c r="D46">
        <v>63</v>
      </c>
    </row>
    <row r="47" spans="2:4">
      <c r="B47" s="9"/>
      <c r="C47" s="12" t="s">
        <v>29</v>
      </c>
      <c r="D47">
        <v>11</v>
      </c>
    </row>
    <row r="48" spans="2:4">
      <c r="B48" s="9"/>
      <c r="C48" s="12" t="s">
        <v>30</v>
      </c>
      <c r="D48">
        <v>12</v>
      </c>
    </row>
    <row r="49" spans="2:4">
      <c r="B49" s="9"/>
      <c r="C49" s="12" t="s">
        <v>31</v>
      </c>
      <c r="D49">
        <v>15</v>
      </c>
    </row>
    <row r="50" spans="2:4">
      <c r="B50" s="9"/>
      <c r="C50" s="12" t="s">
        <v>32</v>
      </c>
      <c r="D50">
        <v>13</v>
      </c>
    </row>
    <row r="51" spans="2:4">
      <c r="B51" s="9"/>
      <c r="C51" s="12" t="s">
        <v>33</v>
      </c>
      <c r="D51">
        <v>14</v>
      </c>
    </row>
    <row r="52" spans="2:4">
      <c r="B52" s="9"/>
      <c r="C52" s="12" t="s">
        <v>34</v>
      </c>
      <c r="D52">
        <v>47</v>
      </c>
    </row>
    <row r="53" spans="2:4">
      <c r="B53" s="9"/>
      <c r="C53" s="12" t="s">
        <v>35</v>
      </c>
      <c r="D53">
        <v>35</v>
      </c>
    </row>
    <row r="54" spans="2:4">
      <c r="B54" s="9"/>
      <c r="C54" s="12" t="s">
        <v>36</v>
      </c>
      <c r="D54">
        <v>65</v>
      </c>
    </row>
    <row r="55" spans="2:4">
      <c r="B55" s="9"/>
      <c r="C55" s="12" t="s">
        <v>37</v>
      </c>
      <c r="D55">
        <v>64</v>
      </c>
    </row>
    <row r="56" spans="2:4">
      <c r="B56" s="9"/>
      <c r="C56" s="12" t="s">
        <v>38</v>
      </c>
      <c r="D56">
        <v>53</v>
      </c>
    </row>
    <row r="57" spans="2:4">
      <c r="B57" s="9"/>
      <c r="C57" s="12" t="s">
        <v>39</v>
      </c>
      <c r="D57">
        <v>54</v>
      </c>
    </row>
    <row r="58" spans="2:4">
      <c r="B58" s="9"/>
      <c r="C58" s="12" t="s">
        <v>40</v>
      </c>
      <c r="D58">
        <v>52</v>
      </c>
    </row>
    <row r="59" spans="2:4">
      <c r="B59" s="10"/>
      <c r="C59" s="13" t="s">
        <v>41</v>
      </c>
      <c r="D59">
        <v>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実績報告書</vt:lpstr>
      <vt:lpstr>実績内訳</vt:lpstr>
      <vt:lpstr>事業実績（個票）1</vt:lpstr>
      <vt:lpstr>事業実績（個票）2</vt:lpstr>
      <vt:lpstr>事業実績（個票）3</vt:lpstr>
      <vt:lpstr>分類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2023-10-31T00:37:30Z</dcterms:modified>
</cp:coreProperties>
</file>