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/>
  <xr:revisionPtr revIDLastSave="0" documentId="13_ncr:1_{768EDD34-8CE6-4951-8CF0-E44EE8787C6E}" xr6:coauthVersionLast="36" xr6:coauthVersionMax="36" xr10:uidLastSave="{00000000-0000-0000-0000-000000000000}"/>
  <bookViews>
    <workbookView xWindow="0" yWindow="0" windowWidth="22260" windowHeight="12648" tabRatio="672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23" r:id="rId4"/>
    <sheet name="事業実績（個票）3" sheetId="24" r:id="rId5"/>
  </sheets>
  <definedNames>
    <definedName name="_xlnm.Print_Area" localSheetId="0">実績報告書!$A$1:$T$30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9" l="1"/>
  <c r="N5" i="9"/>
  <c r="C6" i="9"/>
  <c r="C5" i="9"/>
  <c r="E30" i="24" l="1"/>
  <c r="E28" i="24"/>
  <c r="E29" i="24" s="1"/>
  <c r="D40" i="24" l="1"/>
  <c r="D39" i="24"/>
  <c r="D38" i="24"/>
  <c r="D37" i="24"/>
  <c r="D36" i="24"/>
  <c r="D35" i="24"/>
  <c r="D34" i="24"/>
  <c r="D40" i="23"/>
  <c r="D39" i="23"/>
  <c r="D38" i="23"/>
  <c r="D37" i="23"/>
  <c r="D36" i="23"/>
  <c r="D35" i="23"/>
  <c r="D34" i="23"/>
  <c r="D35" i="11"/>
  <c r="D36" i="11"/>
  <c r="D37" i="11"/>
  <c r="D38" i="11"/>
  <c r="D39" i="11"/>
  <c r="D40" i="11"/>
  <c r="D34" i="11"/>
  <c r="D41" i="24" l="1"/>
  <c r="D41" i="23"/>
  <c r="E30" i="23" l="1"/>
  <c r="E28" i="23"/>
  <c r="N20" i="9"/>
  <c r="E29" i="23" l="1"/>
  <c r="D41" i="11"/>
  <c r="E28" i="11" l="1"/>
  <c r="E30" i="11"/>
  <c r="E29" i="11" s="1"/>
  <c r="R20" i="9"/>
  <c r="E9" i="3" s="1"/>
  <c r="O19" i="9"/>
  <c r="Q19" i="9" s="1"/>
  <c r="S19" i="9" s="1"/>
  <c r="O18" i="9"/>
  <c r="Q18" i="9" s="1"/>
  <c r="S18" i="9" s="1"/>
  <c r="O17" i="9"/>
  <c r="Q17" i="9" s="1"/>
  <c r="S17" i="9" s="1"/>
  <c r="O16" i="9"/>
  <c r="Q16" i="9" s="1"/>
  <c r="S16" i="9" s="1"/>
  <c r="O15" i="9"/>
  <c r="Q15" i="9" s="1"/>
  <c r="S15" i="9" s="1"/>
  <c r="O14" i="9"/>
  <c r="Q14" i="9" s="1"/>
  <c r="S14" i="9" s="1"/>
  <c r="O13" i="9"/>
  <c r="Q13" i="9" s="1"/>
  <c r="S13" i="9" s="1"/>
  <c r="O12" i="9"/>
  <c r="Q12" i="9" s="1"/>
  <c r="S12" i="9" s="1"/>
  <c r="O11" i="9"/>
  <c r="Q11" i="9" s="1"/>
  <c r="S11" i="9" s="1"/>
  <c r="O10" i="9"/>
  <c r="Q10" i="9" s="1"/>
  <c r="S10" i="9" s="1"/>
  <c r="O9" i="9"/>
  <c r="Q9" i="9" s="1"/>
  <c r="S9" i="9" s="1"/>
  <c r="O8" i="9"/>
  <c r="Q8" i="9" s="1"/>
  <c r="S8" i="9" s="1"/>
  <c r="O7" i="9"/>
  <c r="Q7" i="9" s="1"/>
  <c r="S7" i="9" s="1"/>
  <c r="O6" i="9"/>
  <c r="Q6" i="9" s="1"/>
  <c r="S6" i="9" s="1"/>
  <c r="O5" i="9"/>
  <c r="Q5" i="9" s="1"/>
  <c r="Q20" i="9" l="1"/>
  <c r="S5" i="9"/>
  <c r="S20" i="9" s="1"/>
  <c r="E10" i="3" s="1"/>
</calcChain>
</file>

<file path=xl/sharedStrings.xml><?xml version="1.0" encoding="utf-8"?>
<sst xmlns="http://schemas.openxmlformats.org/spreadsheetml/2006/main" count="173" uniqueCount="102">
  <si>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</si>
  <si>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</si>
  <si>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</si>
  <si>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</si>
  <si>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</si>
  <si>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</si>
  <si>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</si>
  <si>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事業所・施設名</t>
    <rPh sb="0" eb="3">
      <t>ジギョウショ</t>
    </rPh>
    <rPh sb="4" eb="7">
      <t>シセツメイ</t>
    </rPh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</si>
  <si>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</si>
  <si>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</si>
  <si>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</si>
  <si>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</si>
  <si>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</si>
  <si>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</si>
  <si>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</si>
  <si>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</si>
  <si>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</si>
  <si>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</si>
  <si>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</si>
  <si>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</si>
  <si>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</si>
  <si>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実績内訳＜薬局用＞</t>
    <rPh sb="0" eb="2">
      <t>ジッセキ</t>
    </rPh>
    <rPh sb="2" eb="4">
      <t>ウチワケ</t>
    </rPh>
    <rPh sb="5" eb="7">
      <t>ヤッキョク</t>
    </rPh>
    <rPh sb="7" eb="8">
      <t>ヨウ</t>
    </rPh>
    <phoneticPr fontId="1"/>
  </si>
  <si>
    <t>事業実績（個票）＜薬局用＞</t>
    <rPh sb="0" eb="2">
      <t>ジギョウ</t>
    </rPh>
    <rPh sb="2" eb="4">
      <t>ジッセキ</t>
    </rPh>
    <rPh sb="5" eb="7">
      <t>コヒョウ</t>
    </rPh>
    <rPh sb="9" eb="11">
      <t>ヤッキョク</t>
    </rPh>
    <rPh sb="11" eb="12">
      <t>ヨウ</t>
    </rPh>
    <rPh sb="12" eb="13">
      <t>ショヨウ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</si>
  <si>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</si>
  <si>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</si>
  <si>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</si>
  <si>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</si>
  <si>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</si>
  <si>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</si>
  <si>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</si>
  <si>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</si>
  <si>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</si>
  <si>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</si>
  <si>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</si>
  <si>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</si>
  <si>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</si>
  <si>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</si>
  <si>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</si>
  <si>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</si>
  <si>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【添付書類】
　①実績内訳　②事業実績（個票）　③支払額を証する書類の写し（領収書、請求書、振込書等の写し）</t>
    <phoneticPr fontId="1"/>
  </si>
  <si>
    <t>保険医療機関
コード
（10桁）</t>
    <rPh sb="0" eb="2">
      <t>ホケン</t>
    </rPh>
    <rPh sb="2" eb="6">
      <t>イリョウキカン</t>
    </rPh>
    <rPh sb="14" eb="15">
      <t>ケタ</t>
    </rPh>
    <phoneticPr fontId="1"/>
  </si>
  <si>
    <t>別記様式第４号（第９条関係）　＜薬局用＞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ヤッキョク</t>
    </rPh>
    <rPh sb="18" eb="19">
      <t>ヨウ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</si>
  <si>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補助対象となる薬局ごとに作成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0">
      <t>ヤッキョク</t>
    </rPh>
    <rPh sb="13" eb="15">
      <t>サクセイ</t>
    </rPh>
    <phoneticPr fontId="1"/>
  </si>
  <si>
    <t>薬局名</t>
    <rPh sb="0" eb="3">
      <t>ヤッキョクメイ</t>
    </rPh>
    <phoneticPr fontId="1"/>
  </si>
  <si>
    <t>１．事業計画</t>
    <rPh sb="2" eb="6">
      <t>ジギョウケイカク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</si>
  <si>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</si>
  <si>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</si>
  <si>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</si>
  <si>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</si>
  <si>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</si>
  <si>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</si>
  <si>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</si>
  <si>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</si>
  <si>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</si>
  <si>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</si>
  <si>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</si>
  <si>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</si>
  <si>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</si>
  <si>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</si>
  <si>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</si>
  <si>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　３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</si>
  <si>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</si>
  <si>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</si>
  <si>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</si>
  <si>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</si>
  <si>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計</t>
    <rPh sb="0" eb="1">
      <t>ケイ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</si>
  <si>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</si>
  <si>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</si>
  <si>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</si>
  <si>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</si>
  <si>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</si>
  <si>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</si>
  <si>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</si>
  <si>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</si>
  <si>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</si>
  <si>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</si>
  <si>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</si>
  <si>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　２　保険医療機関コードは１０桁で記入すること。</t>
    <rPh sb="3" eb="5">
      <t>ホケン</t>
    </rPh>
    <rPh sb="5" eb="7">
      <t>イリョウ</t>
    </rPh>
    <rPh sb="7" eb="9">
      <t>キカン</t>
    </rPh>
    <rPh sb="15" eb="16">
      <t>ケタ</t>
    </rPh>
    <rPh sb="17" eb="19">
      <t>キニュウ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</si>
  <si>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</si>
  <si>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</si>
  <si>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</si>
  <si>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</si>
  <si>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</si>
  <si>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補助金精算額</t>
    <rPh sb="0" eb="3">
      <t>ホジョキン</t>
    </rPh>
    <rPh sb="3" eb="5">
      <t>セイサン</t>
    </rPh>
    <rPh sb="5" eb="6">
      <t>ガク</t>
    </rPh>
    <phoneticPr fontId="1"/>
  </si>
  <si>
    <t>補助金精算額
（d)と(e)を比較し少ない額</t>
    <rPh sb="0" eb="3">
      <t>ホジョキン</t>
    </rPh>
    <rPh sb="3" eb="5">
      <t>セイサン</t>
    </rPh>
    <rPh sb="5" eb="6">
      <t>ガク</t>
    </rPh>
    <phoneticPr fontId="1"/>
  </si>
  <si>
    <t>株式会社〇〇</t>
    <rPh sb="0" eb="4">
      <t>カブシキガイシャ</t>
    </rPh>
    <phoneticPr fontId="1"/>
  </si>
  <si>
    <t>カブシキガイシャ〇〇</t>
    <phoneticPr fontId="1"/>
  </si>
  <si>
    <t>代表取締役</t>
    <rPh sb="0" eb="5">
      <t>ダイヒョウトリシマリヤク</t>
    </rPh>
    <phoneticPr fontId="1"/>
  </si>
  <si>
    <t>キョウト　タロウ</t>
    <phoneticPr fontId="1"/>
  </si>
  <si>
    <t>京都　太郎</t>
    <rPh sb="0" eb="2">
      <t>キョウト</t>
    </rPh>
    <rPh sb="3" eb="5">
      <t>タロウ</t>
    </rPh>
    <phoneticPr fontId="1"/>
  </si>
  <si>
    <t>123－4567</t>
    <phoneticPr fontId="1"/>
  </si>
  <si>
    <t>京都</t>
    <rPh sb="0" eb="2">
      <t>キョウト</t>
    </rPh>
    <phoneticPr fontId="1"/>
  </si>
  <si>
    <t>○○市○○区○○町○○番地</t>
    <rPh sb="2" eb="3">
      <t>シ</t>
    </rPh>
    <rPh sb="5" eb="6">
      <t>ク</t>
    </rPh>
    <rPh sb="6" eb="9">
      <t>マルマルチョウ</t>
    </rPh>
    <rPh sb="11" eb="13">
      <t>バンチ</t>
    </rPh>
    <phoneticPr fontId="1"/>
  </si>
  <si>
    <t>京都　次郎</t>
    <rPh sb="0" eb="2">
      <t>キョウト</t>
    </rPh>
    <rPh sb="3" eb="5">
      <t>ジロウ</t>
    </rPh>
    <phoneticPr fontId="1"/>
  </si>
  <si>
    <t>123－456-7899</t>
    <phoneticPr fontId="1"/>
  </si>
  <si>
    <t>xxx＠yyy</t>
    <phoneticPr fontId="1"/>
  </si>
  <si>
    <t>自動分包機を導入することで、業務にかかる時間を短縮するとともに職員の業務負担を図る。</t>
    <rPh sb="0" eb="5">
      <t>ジドウブンポウキ</t>
    </rPh>
    <rPh sb="6" eb="8">
      <t>ドウニュウ</t>
    </rPh>
    <rPh sb="14" eb="16">
      <t>ギョウム</t>
    </rPh>
    <rPh sb="20" eb="22">
      <t>ジカン</t>
    </rPh>
    <rPh sb="23" eb="25">
      <t>タンシュク</t>
    </rPh>
    <rPh sb="31" eb="33">
      <t>ショクイン</t>
    </rPh>
    <rPh sb="34" eb="36">
      <t>ギョウム</t>
    </rPh>
    <rPh sb="36" eb="38">
      <t>フタン</t>
    </rPh>
    <rPh sb="39" eb="40">
      <t>ハカ</t>
    </rPh>
    <phoneticPr fontId="1"/>
  </si>
  <si>
    <t>自動分包機</t>
    <rPh sb="0" eb="2">
      <t>ジドウ</t>
    </rPh>
    <rPh sb="2" eb="5">
      <t>ブンポウキ</t>
    </rPh>
    <phoneticPr fontId="1"/>
  </si>
  <si>
    <t>〇〇薬局　△△店</t>
    <rPh sb="2" eb="4">
      <t>ヤッキョク</t>
    </rPh>
    <rPh sb="7" eb="8">
      <t>ミセ</t>
    </rPh>
    <phoneticPr fontId="1"/>
  </si>
  <si>
    <t>〇〇薬局　□□店</t>
    <rPh sb="2" eb="4">
      <t>ヤッキョク</t>
    </rPh>
    <rPh sb="7" eb="8">
      <t>ミセ</t>
    </rPh>
    <phoneticPr fontId="1"/>
  </si>
  <si>
    <t>調剤記録作成用のタブレットを導入することで、訪問先で記録の作成が可能となり業務時間の短縮、職員の負担軽減につなげる。</t>
    <rPh sb="0" eb="2">
      <t>チョウザイ</t>
    </rPh>
    <rPh sb="2" eb="4">
      <t>キロク</t>
    </rPh>
    <rPh sb="4" eb="6">
      <t>サクセイ</t>
    </rPh>
    <rPh sb="6" eb="7">
      <t>ヨウ</t>
    </rPh>
    <rPh sb="14" eb="16">
      <t>ドウニュウ</t>
    </rPh>
    <rPh sb="22" eb="25">
      <t>ホウモンサキ</t>
    </rPh>
    <rPh sb="26" eb="28">
      <t>キロク</t>
    </rPh>
    <rPh sb="29" eb="31">
      <t>サクセイ</t>
    </rPh>
    <rPh sb="32" eb="34">
      <t>カノウ</t>
    </rPh>
    <rPh sb="37" eb="41">
      <t>ギョウムジカン</t>
    </rPh>
    <rPh sb="42" eb="44">
      <t>タンシュク</t>
    </rPh>
    <rPh sb="45" eb="47">
      <t>ショクイン</t>
    </rPh>
    <rPh sb="48" eb="50">
      <t>フタン</t>
    </rPh>
    <rPh sb="50" eb="52">
      <t>ケイゲン</t>
    </rPh>
    <phoneticPr fontId="1"/>
  </si>
  <si>
    <t>タブレット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</si>
</sst>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  <font>
      <sz val="16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sz val="12"/>
      <color rgb="FFFF0000"/>
      <name val="ＭＳ ゴシック"/>
      <family val="3"/>
      <charset val="128"/>
    </font>
    <font>
      <sz val="12"/>
      <color rgb="FFFF0000"/>
      <name val="Yu Gothic"/>
      <family val="2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3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4" fillId="0" borderId="0" xfId="0" applyFont="1" applyBorder="1"/>
    <xf numFmtId="0" fontId="14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58" xfId="1" applyFont="1" applyBorder="1" applyAlignment="1">
      <alignment vertical="center"/>
    </xf>
    <xf numFmtId="176" fontId="18" fillId="0" borderId="58" xfId="1" applyNumberFormat="1" applyFont="1" applyFill="1" applyBorder="1" applyAlignment="1">
      <alignment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38" fontId="16" fillId="0" borderId="1" xfId="1" applyFont="1" applyFill="1" applyBorder="1" applyAlignment="1">
      <alignment vertical="center"/>
    </xf>
    <xf numFmtId="0" fontId="23" fillId="2" borderId="0" xfId="0" applyFont="1" applyFill="1" applyAlignment="1">
      <alignment horizontal="center"/>
    </xf>
    <xf numFmtId="38" fontId="28" fillId="2" borderId="1" xfId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0" fontId="29" fillId="2" borderId="68" xfId="0" applyFont="1" applyFill="1" applyBorder="1" applyAlignment="1">
      <alignment horizontal="center" vertical="center"/>
    </xf>
    <xf numFmtId="0" fontId="29" fillId="2" borderId="6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 wrapText="1"/>
    </xf>
    <xf numFmtId="38" fontId="29" fillId="2" borderId="1" xfId="1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24" fillId="2" borderId="27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/>
    <xf numFmtId="0" fontId="0" fillId="0" borderId="44" xfId="0" applyBorder="1" applyAlignment="1"/>
    <xf numFmtId="0" fontId="0" fillId="0" borderId="19" xfId="0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4" fillId="2" borderId="18" xfId="0" applyFont="1" applyFill="1" applyBorder="1" applyAlignment="1">
      <alignment horizontal="left" vertical="center"/>
    </xf>
    <xf numFmtId="0" fontId="24" fillId="2" borderId="16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53" xfId="0" quotePrefix="1" applyFont="1" applyFill="1" applyBorder="1" applyAlignment="1">
      <alignment horizontal="center" vertical="center"/>
    </xf>
    <xf numFmtId="0" fontId="26" fillId="2" borderId="16" xfId="0" quotePrefix="1" applyFont="1" applyFill="1" applyBorder="1" applyAlignment="1">
      <alignment horizontal="center" vertical="center"/>
    </xf>
    <xf numFmtId="0" fontId="26" fillId="2" borderId="9" xfId="0" quotePrefix="1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vertical="center" wrapText="1"/>
    </xf>
    <xf numFmtId="0" fontId="25" fillId="0" borderId="34" xfId="0" applyFont="1" applyBorder="1" applyAlignment="1">
      <alignment vertical="center" wrapText="1"/>
    </xf>
    <xf numFmtId="0" fontId="25" fillId="0" borderId="47" xfId="0" applyFont="1" applyBorder="1" applyAlignment="1">
      <alignment vertical="center" wrapText="1"/>
    </xf>
    <xf numFmtId="0" fontId="3" fillId="2" borderId="49" xfId="0" applyFont="1" applyFill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6" fillId="0" borderId="23" xfId="0" applyFont="1" applyFill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24" fillId="2" borderId="35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0" fontId="26" fillId="2" borderId="37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5" fillId="0" borderId="39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0" fontId="26" fillId="2" borderId="43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8" fontId="24" fillId="2" borderId="2" xfId="0" applyNumberFormat="1" applyFont="1" applyFill="1" applyBorder="1" applyAlignment="1"/>
    <xf numFmtId="0" fontId="25" fillId="2" borderId="2" xfId="0" applyFont="1" applyFill="1" applyBorder="1" applyAlignment="1"/>
    <xf numFmtId="38" fontId="24" fillId="2" borderId="1" xfId="0" applyNumberFormat="1" applyFont="1" applyFill="1" applyBorder="1" applyAlignment="1"/>
    <xf numFmtId="0" fontId="25" fillId="2" borderId="1" xfId="0" applyFont="1" applyFill="1" applyBorder="1" applyAlignment="1"/>
    <xf numFmtId="0" fontId="26" fillId="2" borderId="54" xfId="0" applyFont="1" applyFill="1" applyBorder="1" applyAlignment="1"/>
    <xf numFmtId="0" fontId="27" fillId="0" borderId="54" xfId="0" applyFont="1" applyBorder="1" applyAlignment="1"/>
    <xf numFmtId="38" fontId="4" fillId="0" borderId="31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65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2" borderId="22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25" xfId="0" applyFont="1" applyFill="1" applyBorder="1" applyAlignment="1"/>
    <xf numFmtId="0" fontId="0" fillId="0" borderId="30" xfId="0" applyBorder="1" applyAlignment="1"/>
    <xf numFmtId="0" fontId="0" fillId="0" borderId="15" xfId="0" applyBorder="1" applyAlignment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4" fillId="2" borderId="62" xfId="0" applyFont="1" applyFill="1" applyBorder="1" applyAlignment="1">
      <alignment vertical="top" wrapText="1"/>
    </xf>
    <xf numFmtId="0" fontId="24" fillId="2" borderId="63" xfId="0" applyFont="1" applyFill="1" applyBorder="1" applyAlignment="1">
      <alignment vertical="top" wrapText="1"/>
    </xf>
    <xf numFmtId="0" fontId="24" fillId="2" borderId="64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21" fillId="0" borderId="22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58" fontId="26" fillId="2" borderId="22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" fillId="0" borderId="2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24" fillId="2" borderId="22" xfId="0" applyNumberFormat="1" applyFont="1" applyFill="1" applyBorder="1" applyAlignment="1">
      <alignment horizontal="center" vertical="center"/>
    </xf>
    <xf numFmtId="0" fontId="3" fillId="0" borderId="25" xfId="0" applyFont="1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317658</xdr:colOff>
      <xdr:row>1</xdr:row>
      <xdr:rowOff>200025</xdr:rowOff>
    </xdr:from>
    <xdr:to>
      <xdr:col>10</xdr:col>
      <xdr:colOff>402906</xdr:colOff>
      <xdr:row>3</xdr:row>
      <xdr:rowOff>126628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9408" y="509588"/>
          <a:ext cx="2656998" cy="54572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chemeClr val="tx1"/>
              </a:solidFill>
            </a:rPr>
            <a:t>記入例（薬局）</a:t>
          </a:r>
          <a:endParaRPr kumimoji="1" lang="en-US" altLang="ja-JP" sz="2400" b="1">
            <a:solidFill>
              <a:schemeClr val="tx1"/>
            </a:solidFill>
          </a:endParaRPr>
        </a:p>
        <a:p>
          <a:pPr algn="ctr"/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17</xdr:col>
      <xdr:colOff>369093</xdr:colOff>
      <xdr:row>19</xdr:row>
      <xdr:rowOff>190500</xdr:rowOff>
    </xdr:from>
    <xdr:to>
      <xdr:col>18</xdr:col>
      <xdr:colOff>158011</xdr:colOff>
      <xdr:row>20</xdr:row>
      <xdr:rowOff>3735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12968" y="7191375"/>
          <a:ext cx="217543" cy="194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394540</xdr:colOff>
      <xdr:row>20</xdr:row>
      <xdr:rowOff>364191</xdr:rowOff>
    </xdr:from>
    <xdr:to>
      <xdr:col>19</xdr:col>
      <xdr:colOff>313741</xdr:colOff>
      <xdr:row>21</xdr:row>
      <xdr:rowOff>132758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59320" y="7732731"/>
          <a:ext cx="1626081" cy="301967"/>
        </a:xfrm>
        <a:prstGeom prst="borderCallout1">
          <a:avLst>
            <a:gd name="adj1" fmla="val 135905"/>
            <a:gd name="adj2" fmla="val -14503"/>
            <a:gd name="adj3" fmla="val 50356"/>
            <a:gd name="adj4" fmla="val -90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345281</xdr:colOff>
      <xdr:row>3</xdr:row>
      <xdr:rowOff>190500</xdr:rowOff>
    </xdr:from>
    <xdr:to>
      <xdr:col>19</xdr:col>
      <xdr:colOff>69817</xdr:colOff>
      <xdr:row>4</xdr:row>
      <xdr:rowOff>60199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88781" y="1119188"/>
          <a:ext cx="3582161" cy="286417"/>
        </a:xfrm>
        <a:prstGeom prst="borderCallout1">
          <a:avLst>
            <a:gd name="adj1" fmla="val 317"/>
            <a:gd name="adj2" fmla="val 37840"/>
            <a:gd name="adj3" fmla="val -174402"/>
            <a:gd name="adj4" fmla="val 4741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申請書を提出する年月日を和暦で、数字は半角で記入</a:t>
          </a:r>
        </a:p>
      </xdr:txBody>
    </xdr:sp>
    <xdr:clientData/>
  </xdr:twoCellAnchor>
  <xdr:twoCellAnchor>
    <xdr:from>
      <xdr:col>8</xdr:col>
      <xdr:colOff>214312</xdr:colOff>
      <xdr:row>12</xdr:row>
      <xdr:rowOff>178595</xdr:rowOff>
    </xdr:from>
    <xdr:to>
      <xdr:col>10</xdr:col>
      <xdr:colOff>164781</xdr:colOff>
      <xdr:row>14</xdr:row>
      <xdr:rowOff>32863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00562" y="5286376"/>
          <a:ext cx="807719" cy="318612"/>
        </a:xfrm>
        <a:prstGeom prst="borderCallout1">
          <a:avLst>
            <a:gd name="adj1" fmla="val 23628"/>
            <a:gd name="adj2" fmla="val -76"/>
            <a:gd name="adj3" fmla="val 89179"/>
            <a:gd name="adj4" fmla="val -81736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略称不可</a:t>
          </a:r>
        </a:p>
      </xdr:txBody>
    </xdr:sp>
    <xdr:clientData/>
  </xdr:twoCellAnchor>
  <xdr:twoCellAnchor>
    <xdr:from>
      <xdr:col>7</xdr:col>
      <xdr:colOff>353377</xdr:colOff>
      <xdr:row>17</xdr:row>
      <xdr:rowOff>198597</xdr:rowOff>
    </xdr:from>
    <xdr:to>
      <xdr:col>11</xdr:col>
      <xdr:colOff>277285</xdr:colOff>
      <xdr:row>18</xdr:row>
      <xdr:rowOff>249804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11002" y="6639878"/>
          <a:ext cx="1638408" cy="301239"/>
        </a:xfrm>
        <a:prstGeom prst="borderCallout1">
          <a:avLst>
            <a:gd name="adj1" fmla="val 149090"/>
            <a:gd name="adj2" fmla="val -9392"/>
            <a:gd name="adj3" fmla="val 55575"/>
            <a:gd name="adj4" fmla="val 64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333375</xdr:colOff>
      <xdr:row>18</xdr:row>
      <xdr:rowOff>59531</xdr:rowOff>
    </xdr:from>
    <xdr:to>
      <xdr:col>17</xdr:col>
      <xdr:colOff>150790</xdr:colOff>
      <xdr:row>19</xdr:row>
      <xdr:rowOff>52637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191375" y="6750844"/>
          <a:ext cx="1103290" cy="302668"/>
        </a:xfrm>
        <a:prstGeom prst="borderCallout1">
          <a:avLst>
            <a:gd name="adj1" fmla="val 146650"/>
            <a:gd name="adj2" fmla="val 112414"/>
            <a:gd name="adj3" fmla="val 60455"/>
            <a:gd name="adj4" fmla="val 9992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該当項目に〇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0</xdr:rowOff>
    </xdr:from>
    <xdr:to>
      <xdr:col>11</xdr:col>
      <xdr:colOff>102870</xdr:colOff>
      <xdr:row>6</xdr:row>
      <xdr:rowOff>266701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24125" y="2105025"/>
          <a:ext cx="893445" cy="266701"/>
        </a:xfrm>
        <a:prstGeom prst="borderCallout1">
          <a:avLst>
            <a:gd name="adj1" fmla="val -26359"/>
            <a:gd name="adj2" fmla="val -18637"/>
            <a:gd name="adj3" fmla="val 55694"/>
            <a:gd name="adj4" fmla="val 2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</a:p>
      </xdr:txBody>
    </xdr:sp>
    <xdr:clientData/>
  </xdr:twoCellAnchor>
  <xdr:twoCellAnchor>
    <xdr:from>
      <xdr:col>13</xdr:col>
      <xdr:colOff>76200</xdr:colOff>
      <xdr:row>7</xdr:row>
      <xdr:rowOff>87630</xdr:rowOff>
    </xdr:from>
    <xdr:to>
      <xdr:col>17</xdr:col>
      <xdr:colOff>415290</xdr:colOff>
      <xdr:row>7</xdr:row>
      <xdr:rowOff>368300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38550" y="2573655"/>
          <a:ext cx="3272790" cy="280670"/>
        </a:xfrm>
        <a:prstGeom prst="borderCallout1">
          <a:avLst>
            <a:gd name="adj1" fmla="val -770"/>
            <a:gd name="adj2" fmla="val 12183"/>
            <a:gd name="adj3" fmla="val -198742"/>
            <a:gd name="adj4" fmla="val 4468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各「事業計画（個票）」の支出合計（エ）を転記</a:t>
          </a:r>
        </a:p>
      </xdr:txBody>
    </xdr:sp>
    <xdr:clientData/>
  </xdr:twoCellAnchor>
  <xdr:twoCellAnchor>
    <xdr:from>
      <xdr:col>14</xdr:col>
      <xdr:colOff>400050</xdr:colOff>
      <xdr:row>8</xdr:row>
      <xdr:rowOff>190500</xdr:rowOff>
    </xdr:from>
    <xdr:to>
      <xdr:col>18</xdr:col>
      <xdr:colOff>262890</xdr:colOff>
      <xdr:row>9</xdr:row>
      <xdr:rowOff>111760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95825" y="3057525"/>
          <a:ext cx="2796540" cy="302260"/>
        </a:xfrm>
        <a:prstGeom prst="borderCallout1">
          <a:avLst>
            <a:gd name="adj1" fmla="val 529"/>
            <a:gd name="adj2" fmla="val 90037"/>
            <a:gd name="adj3" fmla="val -346941"/>
            <a:gd name="adj4" fmla="val 757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交付決定通知で通知された金額を転記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518160</xdr:colOff>
          <xdr:row>16</xdr:row>
          <xdr:rowOff>68580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662940</xdr:colOff>
      <xdr:row>8</xdr:row>
      <xdr:rowOff>11430</xdr:rowOff>
    </xdr:from>
    <xdr:to>
      <xdr:col>6</xdr:col>
      <xdr:colOff>782003</xdr:colOff>
      <xdr:row>9</xdr:row>
      <xdr:rowOff>123825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01390" y="1840230"/>
          <a:ext cx="1738313" cy="274320"/>
        </a:xfrm>
        <a:prstGeom prst="borderCallout1">
          <a:avLst>
            <a:gd name="adj1" fmla="val 37274"/>
            <a:gd name="adj2" fmla="val 159"/>
            <a:gd name="adj3" fmla="val 511511"/>
            <a:gd name="adj4" fmla="val -142599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  <xdr:twoCellAnchor>
    <xdr:from>
      <xdr:col>3</xdr:col>
      <xdr:colOff>485775</xdr:colOff>
      <xdr:row>23</xdr:row>
      <xdr:rowOff>38100</xdr:rowOff>
    </xdr:from>
    <xdr:to>
      <xdr:col>7</xdr:col>
      <xdr:colOff>302895</xdr:colOff>
      <xdr:row>24</xdr:row>
      <xdr:rowOff>130809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14600" y="5629275"/>
          <a:ext cx="3055620" cy="283209"/>
        </a:xfrm>
        <a:prstGeom prst="borderCallout1">
          <a:avLst>
            <a:gd name="adj1" fmla="val -270"/>
            <a:gd name="adj2" fmla="val 5866"/>
            <a:gd name="adj3" fmla="val -99417"/>
            <a:gd name="adj4" fmla="val 23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事業完了年月日を和暦で、数字は半角で記入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3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3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3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106680</xdr:rowOff>
        </xdr:from>
        <xdr:to>
          <xdr:col>1</xdr:col>
          <xdr:colOff>502920</xdr:colOff>
          <xdr:row>16</xdr:row>
          <xdr:rowOff>60960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3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121920</xdr:rowOff>
        </xdr:from>
        <xdr:to>
          <xdr:col>1</xdr:col>
          <xdr:colOff>518160</xdr:colOff>
          <xdr:row>17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121920</xdr:rowOff>
        </xdr:from>
        <xdr:to>
          <xdr:col>1</xdr:col>
          <xdr:colOff>518160</xdr:colOff>
          <xdr:row>18</xdr:row>
          <xdr:rowOff>38100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106680</xdr:rowOff>
        </xdr:from>
        <xdr:to>
          <xdr:col>1</xdr:col>
          <xdr:colOff>502920</xdr:colOff>
          <xdr:row>15</xdr:row>
          <xdr:rowOff>60960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137160</xdr:rowOff>
        </xdr:from>
        <xdr:to>
          <xdr:col>1</xdr:col>
          <xdr:colOff>518160</xdr:colOff>
          <xdr:row>13</xdr:row>
          <xdr:rowOff>68580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502920</xdr:colOff>
          <xdr:row>16</xdr:row>
          <xdr:rowOff>68580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4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zoomScale="80" zoomScaleNormal="100" zoomScaleSheetLayoutView="80" workbookViewId="0">
      <selection activeCell="B2" sqref="B2"/>
    </sheetView>
  </sheetViews>
  <sheetFormatPr defaultRowHeight="18"/>
  <cols>
    <col min="1" max="2" width="3.69921875" customWidth="1"/>
    <col min="3" max="3" width="5.59765625" customWidth="1"/>
    <col min="4" max="4" width="20.59765625" customWidth="1"/>
    <col min="5" max="20" width="5.59765625" customWidth="1"/>
  </cols>
  <sheetData>
    <row r="1" spans="1:20" ht="24.45" customHeight="1">
      <c r="A1" s="19" t="s">
        <v>41</v>
      </c>
      <c r="B1" s="3"/>
      <c r="C1" s="3"/>
      <c r="S1" s="7"/>
    </row>
    <row r="2" spans="1:20" ht="24.45" customHeight="1">
      <c r="A2" s="9"/>
      <c r="B2" s="9"/>
      <c r="C2" s="9"/>
      <c r="D2" s="9"/>
      <c r="N2" s="35" t="s">
        <v>24</v>
      </c>
      <c r="O2" s="84">
        <v>6</v>
      </c>
      <c r="P2" s="36" t="s">
        <v>25</v>
      </c>
      <c r="Q2" s="84">
        <v>1</v>
      </c>
      <c r="R2" s="36" t="s">
        <v>26</v>
      </c>
      <c r="S2" s="84">
        <v>31</v>
      </c>
      <c r="T2" s="36" t="s">
        <v>27</v>
      </c>
    </row>
    <row r="3" spans="1:20" ht="24.45" customHeight="1">
      <c r="A3" s="9"/>
      <c r="B3" s="20" t="s">
        <v>5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5" customHeight="1">
      <c r="A5" s="147" t="s">
        <v>11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8"/>
    </row>
    <row r="6" spans="1:20" s="1" customFormat="1" ht="43.9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7"/>
    </row>
    <row r="7" spans="1:20" s="1" customFormat="1" ht="93.75" customHeight="1">
      <c r="A7" s="149" t="s">
        <v>12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48"/>
    </row>
    <row r="8" spans="1:20" s="1" customFormat="1" ht="22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s="1" customFormat="1" ht="30" customHeight="1">
      <c r="A9" s="173" t="s">
        <v>13</v>
      </c>
      <c r="B9" s="173"/>
      <c r="C9" s="173"/>
      <c r="D9" s="173"/>
      <c r="E9" s="175">
        <f>実績内訳!R20</f>
        <v>240000</v>
      </c>
      <c r="F9" s="176"/>
      <c r="G9" s="176"/>
      <c r="H9" s="176"/>
      <c r="I9" s="44" t="s">
        <v>2</v>
      </c>
      <c r="J9" s="21" t="s">
        <v>61</v>
      </c>
      <c r="K9" s="27"/>
      <c r="L9" s="27"/>
      <c r="M9" s="27"/>
      <c r="N9" s="27"/>
      <c r="O9" s="27"/>
      <c r="P9" s="27"/>
      <c r="Q9" s="27"/>
      <c r="R9" s="27"/>
      <c r="S9" s="27"/>
    </row>
    <row r="10" spans="1:20" s="1" customFormat="1" ht="30" customHeight="1">
      <c r="A10" s="173" t="s">
        <v>83</v>
      </c>
      <c r="B10" s="173"/>
      <c r="C10" s="173"/>
      <c r="D10" s="174"/>
      <c r="E10" s="177">
        <f>実績内訳!S20</f>
        <v>240000</v>
      </c>
      <c r="F10" s="178"/>
      <c r="G10" s="178"/>
      <c r="H10" s="178"/>
      <c r="I10" s="17" t="s">
        <v>2</v>
      </c>
      <c r="J10" s="21" t="s">
        <v>62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0" s="1" customFormat="1" ht="16.5" customHeight="1"/>
    <row r="12" spans="1:20" s="1" customFormat="1" ht="16.5" customHeight="1"/>
    <row r="13" spans="1:20" s="1" customFormat="1" ht="16.5" customHeight="1" thickBot="1"/>
    <row r="14" spans="1:20" s="1" customFormat="1" ht="20.100000000000001" customHeight="1">
      <c r="A14" s="151" t="s">
        <v>8</v>
      </c>
      <c r="B14" s="152"/>
      <c r="C14" s="157" t="s">
        <v>28</v>
      </c>
      <c r="D14" s="38" t="s">
        <v>29</v>
      </c>
      <c r="E14" s="159" t="s">
        <v>86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60"/>
    </row>
    <row r="15" spans="1:20" s="1" customFormat="1" ht="24.9" customHeight="1">
      <c r="A15" s="153"/>
      <c r="B15" s="154"/>
      <c r="C15" s="158"/>
      <c r="D15" s="39" t="s">
        <v>30</v>
      </c>
      <c r="E15" s="161" t="s">
        <v>85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2"/>
    </row>
    <row r="16" spans="1:20" s="1" customFormat="1" ht="20.100000000000001" customHeight="1">
      <c r="A16" s="153"/>
      <c r="B16" s="154"/>
      <c r="C16" s="158"/>
      <c r="D16" s="40" t="s">
        <v>29</v>
      </c>
      <c r="E16" s="163" t="s">
        <v>88</v>
      </c>
      <c r="F16" s="164"/>
      <c r="G16" s="164"/>
      <c r="H16" s="164"/>
      <c r="I16" s="164"/>
      <c r="J16" s="164"/>
      <c r="K16" s="165"/>
      <c r="L16" s="166"/>
      <c r="M16" s="167"/>
      <c r="N16" s="168"/>
      <c r="O16" s="168"/>
      <c r="P16" s="168"/>
      <c r="Q16" s="168"/>
      <c r="R16" s="168"/>
      <c r="S16" s="168"/>
      <c r="T16" s="169"/>
    </row>
    <row r="17" spans="1:20" s="1" customFormat="1" ht="24.9" customHeight="1" thickBot="1">
      <c r="A17" s="153"/>
      <c r="B17" s="154"/>
      <c r="C17" s="158"/>
      <c r="D17" s="41" t="s">
        <v>31</v>
      </c>
      <c r="E17" s="170" t="s">
        <v>89</v>
      </c>
      <c r="F17" s="171"/>
      <c r="G17" s="171"/>
      <c r="H17" s="171"/>
      <c r="I17" s="171"/>
      <c r="J17" s="171"/>
      <c r="K17" s="172"/>
      <c r="L17" s="138" t="s">
        <v>32</v>
      </c>
      <c r="M17" s="139"/>
      <c r="N17" s="129" t="s">
        <v>87</v>
      </c>
      <c r="O17" s="130"/>
      <c r="P17" s="130"/>
      <c r="Q17" s="130"/>
      <c r="R17" s="130"/>
      <c r="S17" s="130"/>
      <c r="T17" s="131"/>
    </row>
    <row r="18" spans="1:20" s="1" customFormat="1" ht="20.100000000000001" customHeight="1">
      <c r="A18" s="153"/>
      <c r="B18" s="154"/>
      <c r="C18" s="142" t="s">
        <v>33</v>
      </c>
      <c r="D18" s="42" t="s">
        <v>1</v>
      </c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4"/>
    </row>
    <row r="19" spans="1:20" s="1" customFormat="1" ht="24.9" customHeight="1" thickBot="1">
      <c r="A19" s="153"/>
      <c r="B19" s="154"/>
      <c r="C19" s="143"/>
      <c r="D19" s="39" t="s">
        <v>34</v>
      </c>
      <c r="E19" s="135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7"/>
    </row>
    <row r="20" spans="1:20" s="1" customFormat="1" ht="30" customHeight="1">
      <c r="A20" s="153"/>
      <c r="B20" s="154"/>
      <c r="C20" s="120" t="s">
        <v>35</v>
      </c>
      <c r="D20" s="121"/>
      <c r="E20" s="43" t="s">
        <v>0</v>
      </c>
      <c r="F20" s="126" t="s">
        <v>90</v>
      </c>
      <c r="G20" s="127"/>
      <c r="H20" s="127"/>
      <c r="I20" s="127"/>
      <c r="J20" s="128"/>
      <c r="K20" s="140" t="s">
        <v>4</v>
      </c>
      <c r="L20" s="141"/>
      <c r="M20" s="179" t="s">
        <v>91</v>
      </c>
      <c r="N20" s="180"/>
      <c r="O20" s="180"/>
      <c r="P20" s="180"/>
      <c r="Q20" s="180"/>
      <c r="R20" s="144" t="s">
        <v>82</v>
      </c>
      <c r="S20" s="145"/>
      <c r="T20" s="146"/>
    </row>
    <row r="21" spans="1:20" s="1" customFormat="1" ht="42" customHeight="1">
      <c r="A21" s="153"/>
      <c r="B21" s="154"/>
      <c r="C21" s="122"/>
      <c r="D21" s="123"/>
      <c r="E21" s="103" t="s">
        <v>92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6"/>
    </row>
    <row r="22" spans="1:20" s="1" customFormat="1" ht="18.600000000000001" thickBot="1">
      <c r="A22" s="153"/>
      <c r="B22" s="154"/>
      <c r="C22" s="124"/>
      <c r="D22" s="125"/>
      <c r="E22" s="107" t="s">
        <v>81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9"/>
    </row>
    <row r="23" spans="1:20" s="1" customFormat="1" ht="24.9" customHeight="1">
      <c r="A23" s="153"/>
      <c r="B23" s="154"/>
      <c r="C23" s="110" t="s">
        <v>36</v>
      </c>
      <c r="D23" s="111"/>
      <c r="E23" s="112" t="s">
        <v>93</v>
      </c>
      <c r="F23" s="112"/>
      <c r="G23" s="112"/>
      <c r="H23" s="112"/>
      <c r="I23" s="112"/>
      <c r="J23" s="112"/>
      <c r="K23" s="113"/>
      <c r="L23" s="114" t="s">
        <v>37</v>
      </c>
      <c r="M23" s="115"/>
      <c r="N23" s="115"/>
      <c r="O23" s="116"/>
      <c r="P23" s="117" t="s">
        <v>94</v>
      </c>
      <c r="Q23" s="118"/>
      <c r="R23" s="118"/>
      <c r="S23" s="118"/>
      <c r="T23" s="119"/>
    </row>
    <row r="24" spans="1:20" s="1" customFormat="1" ht="24.9" customHeight="1" thickBot="1">
      <c r="A24" s="155"/>
      <c r="B24" s="156"/>
      <c r="C24" s="96" t="s">
        <v>38</v>
      </c>
      <c r="D24" s="97"/>
      <c r="E24" s="98" t="s">
        <v>95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101"/>
      <c r="R24" s="101"/>
      <c r="S24" s="101"/>
      <c r="T24" s="102"/>
    </row>
    <row r="25" spans="1:20" s="1" customFormat="1" ht="19.5" customHeight="1">
      <c r="A25" s="28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18" customFormat="1" ht="60" customHeight="1">
      <c r="A30" s="93" t="s">
        <v>39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5"/>
    </row>
  </sheetData>
  <mergeCells count="33">
    <mergeCell ref="C18:C19"/>
    <mergeCell ref="R20:T20"/>
    <mergeCell ref="A5:T5"/>
    <mergeCell ref="A7:T7"/>
    <mergeCell ref="A14:B24"/>
    <mergeCell ref="C14:C17"/>
    <mergeCell ref="E14:T14"/>
    <mergeCell ref="E15:T15"/>
    <mergeCell ref="E16:K16"/>
    <mergeCell ref="L16:T16"/>
    <mergeCell ref="E17:K17"/>
    <mergeCell ref="A9:D9"/>
    <mergeCell ref="A10:D10"/>
    <mergeCell ref="E9:H9"/>
    <mergeCell ref="E10:H10"/>
    <mergeCell ref="M20:Q20"/>
    <mergeCell ref="N17:T17"/>
    <mergeCell ref="E18:T18"/>
    <mergeCell ref="E19:T19"/>
    <mergeCell ref="L17:M17"/>
    <mergeCell ref="K20:L20"/>
    <mergeCell ref="A30:T30"/>
    <mergeCell ref="C24:D24"/>
    <mergeCell ref="E24:O24"/>
    <mergeCell ref="P24:T24"/>
    <mergeCell ref="E21:T21"/>
    <mergeCell ref="E22:T22"/>
    <mergeCell ref="C23:D23"/>
    <mergeCell ref="E23:K23"/>
    <mergeCell ref="L23:O23"/>
    <mergeCell ref="P23:T23"/>
    <mergeCell ref="C20:D22"/>
    <mergeCell ref="F20:J20"/>
  </mergeCells>
  <phoneticPr fontId="1"/>
  <pageMargins left="0.70866141732283472" right="0.51181102362204722" top="0.35433070866141736" bottom="0.35433070866141736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S28"/>
  <sheetViews>
    <sheetView workbookViewId="0">
      <selection activeCell="C15" sqref="C15"/>
    </sheetView>
  </sheetViews>
  <sheetFormatPr defaultColWidth="9" defaultRowHeight="13.2"/>
  <cols>
    <col min="1" max="1" width="1.3984375" style="1" customWidth="1"/>
    <col min="2" max="2" width="5" style="1" customWidth="1"/>
    <col min="3" max="3" width="24.09765625" style="1" customWidth="1"/>
    <col min="4" max="13" width="1.59765625" style="1" customWidth="1"/>
    <col min="14" max="19" width="9.59765625" style="1" customWidth="1"/>
    <col min="20" max="16384" width="9" style="1"/>
  </cols>
  <sheetData>
    <row r="1" spans="1:19" ht="24.9" customHeight="1">
      <c r="A1" s="12" t="s">
        <v>21</v>
      </c>
    </row>
    <row r="2" spans="1:19" ht="10.5" customHeight="1">
      <c r="A2" s="10"/>
    </row>
    <row r="3" spans="1:19" s="11" customFormat="1" ht="56.25" customHeight="1">
      <c r="B3" s="30" t="s">
        <v>6</v>
      </c>
      <c r="C3" s="30" t="s">
        <v>7</v>
      </c>
      <c r="D3" s="183" t="s">
        <v>40</v>
      </c>
      <c r="E3" s="184"/>
      <c r="F3" s="184"/>
      <c r="G3" s="184"/>
      <c r="H3" s="184"/>
      <c r="I3" s="184"/>
      <c r="J3" s="184"/>
      <c r="K3" s="184"/>
      <c r="L3" s="184"/>
      <c r="M3" s="185"/>
      <c r="N3" s="29" t="s">
        <v>23</v>
      </c>
      <c r="O3" s="29" t="s">
        <v>14</v>
      </c>
      <c r="P3" s="29" t="s">
        <v>15</v>
      </c>
      <c r="Q3" s="29" t="s">
        <v>63</v>
      </c>
      <c r="R3" s="29" t="s">
        <v>64</v>
      </c>
      <c r="S3" s="29" t="s">
        <v>84</v>
      </c>
    </row>
    <row r="4" spans="1:19" s="11" customFormat="1" ht="15" customHeight="1">
      <c r="B4" s="31"/>
      <c r="C4" s="33"/>
      <c r="D4" s="186"/>
      <c r="E4" s="187"/>
      <c r="F4" s="187"/>
      <c r="G4" s="187"/>
      <c r="H4" s="187"/>
      <c r="I4" s="187"/>
      <c r="J4" s="187"/>
      <c r="K4" s="187"/>
      <c r="L4" s="187"/>
      <c r="M4" s="188"/>
      <c r="N4" s="32" t="s">
        <v>16</v>
      </c>
      <c r="O4" s="32" t="s">
        <v>17</v>
      </c>
      <c r="P4" s="32" t="s">
        <v>18</v>
      </c>
      <c r="Q4" s="32" t="s">
        <v>19</v>
      </c>
      <c r="R4" s="32" t="s">
        <v>20</v>
      </c>
      <c r="S4" s="32"/>
    </row>
    <row r="5" spans="1:19" s="11" customFormat="1" ht="30" customHeight="1">
      <c r="B5" s="13">
        <v>1</v>
      </c>
      <c r="C5" s="90" t="str">
        <f>'事業実績（個票）1'!C7:G7</f>
        <v>〇〇薬局　△△店</v>
      </c>
      <c r="D5" s="87">
        <v>1</v>
      </c>
      <c r="E5" s="88">
        <v>2</v>
      </c>
      <c r="F5" s="88">
        <v>3</v>
      </c>
      <c r="G5" s="88">
        <v>4</v>
      </c>
      <c r="H5" s="88">
        <v>5</v>
      </c>
      <c r="I5" s="88">
        <v>6</v>
      </c>
      <c r="J5" s="88">
        <v>7</v>
      </c>
      <c r="K5" s="88">
        <v>8</v>
      </c>
      <c r="L5" s="88">
        <v>9</v>
      </c>
      <c r="M5" s="89">
        <v>0</v>
      </c>
      <c r="N5" s="91">
        <f>'事業実績（個票）1'!D41</f>
        <v>300000</v>
      </c>
      <c r="O5" s="14">
        <f t="shared" ref="O5:O19" si="0">ROUNDDOWN(N5*3/4,-3)</f>
        <v>225000</v>
      </c>
      <c r="P5" s="14">
        <v>150000</v>
      </c>
      <c r="Q5" s="14">
        <f t="shared" ref="Q5:Q19" si="1">IF(O5&lt;P5,O5,P5)</f>
        <v>150000</v>
      </c>
      <c r="R5" s="91">
        <v>150000</v>
      </c>
      <c r="S5" s="14">
        <f t="shared" ref="S5:S19" si="2">IF(Q5&lt;R5,Q5,R5)</f>
        <v>150000</v>
      </c>
    </row>
    <row r="6" spans="1:19" s="11" customFormat="1" ht="30" customHeight="1">
      <c r="B6" s="13">
        <v>2</v>
      </c>
      <c r="C6" s="90" t="str">
        <f>'事業実績（個票）2'!C7:G7</f>
        <v>〇〇薬局　□□店</v>
      </c>
      <c r="D6" s="87">
        <v>1</v>
      </c>
      <c r="E6" s="88">
        <v>2</v>
      </c>
      <c r="F6" s="88">
        <v>3</v>
      </c>
      <c r="G6" s="88">
        <v>4</v>
      </c>
      <c r="H6" s="88">
        <v>5</v>
      </c>
      <c r="I6" s="88">
        <v>6</v>
      </c>
      <c r="J6" s="88">
        <v>7</v>
      </c>
      <c r="K6" s="88">
        <v>8</v>
      </c>
      <c r="L6" s="88">
        <v>9</v>
      </c>
      <c r="M6" s="89">
        <v>1</v>
      </c>
      <c r="N6" s="91">
        <f>'事業実績（個票）2'!D41</f>
        <v>120000</v>
      </c>
      <c r="O6" s="14">
        <f t="shared" si="0"/>
        <v>90000</v>
      </c>
      <c r="P6" s="14">
        <v>150000</v>
      </c>
      <c r="Q6" s="14">
        <f t="shared" si="1"/>
        <v>90000</v>
      </c>
      <c r="R6" s="91">
        <v>90000</v>
      </c>
      <c r="S6" s="14">
        <f t="shared" si="2"/>
        <v>90000</v>
      </c>
    </row>
    <row r="7" spans="1:19" s="11" customFormat="1" ht="30" customHeight="1">
      <c r="B7" s="13">
        <v>3</v>
      </c>
      <c r="C7" s="25"/>
      <c r="D7" s="75"/>
      <c r="E7" s="76"/>
      <c r="F7" s="76"/>
      <c r="G7" s="76"/>
      <c r="H7" s="76"/>
      <c r="I7" s="76"/>
      <c r="J7" s="76"/>
      <c r="K7" s="76"/>
      <c r="L7" s="76"/>
      <c r="M7" s="77"/>
      <c r="N7" s="26"/>
      <c r="O7" s="14">
        <f t="shared" si="0"/>
        <v>0</v>
      </c>
      <c r="P7" s="14">
        <v>150000</v>
      </c>
      <c r="Q7" s="14">
        <f t="shared" si="1"/>
        <v>0</v>
      </c>
      <c r="R7" s="26"/>
      <c r="S7" s="14">
        <f t="shared" si="2"/>
        <v>0</v>
      </c>
    </row>
    <row r="8" spans="1:19" s="11" customFormat="1" ht="30" customHeight="1">
      <c r="B8" s="13">
        <v>4</v>
      </c>
      <c r="C8" s="25"/>
      <c r="D8" s="75"/>
      <c r="E8" s="76"/>
      <c r="F8" s="76"/>
      <c r="G8" s="76"/>
      <c r="H8" s="76"/>
      <c r="I8" s="76"/>
      <c r="J8" s="76"/>
      <c r="K8" s="76"/>
      <c r="L8" s="76"/>
      <c r="M8" s="77"/>
      <c r="N8" s="26"/>
      <c r="O8" s="14">
        <f t="shared" si="0"/>
        <v>0</v>
      </c>
      <c r="P8" s="14">
        <v>150000</v>
      </c>
      <c r="Q8" s="14">
        <f t="shared" si="1"/>
        <v>0</v>
      </c>
      <c r="R8" s="26"/>
      <c r="S8" s="14">
        <f t="shared" si="2"/>
        <v>0</v>
      </c>
    </row>
    <row r="9" spans="1:19" s="11" customFormat="1" ht="30" customHeight="1">
      <c r="B9" s="13">
        <v>5</v>
      </c>
      <c r="C9" s="25"/>
      <c r="D9" s="75"/>
      <c r="E9" s="76"/>
      <c r="F9" s="76"/>
      <c r="G9" s="76"/>
      <c r="H9" s="76"/>
      <c r="I9" s="76"/>
      <c r="J9" s="76"/>
      <c r="K9" s="76"/>
      <c r="L9" s="76"/>
      <c r="M9" s="77"/>
      <c r="N9" s="26"/>
      <c r="O9" s="14">
        <f t="shared" si="0"/>
        <v>0</v>
      </c>
      <c r="P9" s="14">
        <v>150000</v>
      </c>
      <c r="Q9" s="14">
        <f t="shared" si="1"/>
        <v>0</v>
      </c>
      <c r="R9" s="26"/>
      <c r="S9" s="14">
        <f t="shared" si="2"/>
        <v>0</v>
      </c>
    </row>
    <row r="10" spans="1:19" s="11" customFormat="1" ht="30" customHeight="1">
      <c r="B10" s="13">
        <v>6</v>
      </c>
      <c r="C10" s="25"/>
      <c r="D10" s="75"/>
      <c r="E10" s="76"/>
      <c r="F10" s="76"/>
      <c r="G10" s="76"/>
      <c r="H10" s="76"/>
      <c r="I10" s="76"/>
      <c r="J10" s="76"/>
      <c r="K10" s="76"/>
      <c r="L10" s="76"/>
      <c r="M10" s="77"/>
      <c r="N10" s="26"/>
      <c r="O10" s="14">
        <f t="shared" si="0"/>
        <v>0</v>
      </c>
      <c r="P10" s="14">
        <v>150000</v>
      </c>
      <c r="Q10" s="14">
        <f t="shared" si="1"/>
        <v>0</v>
      </c>
      <c r="R10" s="26"/>
      <c r="S10" s="14">
        <f t="shared" si="2"/>
        <v>0</v>
      </c>
    </row>
    <row r="11" spans="1:19" s="11" customFormat="1" ht="30" customHeight="1">
      <c r="B11" s="13">
        <v>7</v>
      </c>
      <c r="C11" s="25"/>
      <c r="D11" s="75"/>
      <c r="E11" s="76"/>
      <c r="F11" s="76"/>
      <c r="G11" s="76"/>
      <c r="H11" s="76"/>
      <c r="I11" s="76"/>
      <c r="J11" s="76"/>
      <c r="K11" s="76"/>
      <c r="L11" s="76"/>
      <c r="M11" s="77"/>
      <c r="N11" s="26"/>
      <c r="O11" s="14">
        <f t="shared" si="0"/>
        <v>0</v>
      </c>
      <c r="P11" s="14">
        <v>150000</v>
      </c>
      <c r="Q11" s="14">
        <f t="shared" si="1"/>
        <v>0</v>
      </c>
      <c r="R11" s="26"/>
      <c r="S11" s="14">
        <f t="shared" si="2"/>
        <v>0</v>
      </c>
    </row>
    <row r="12" spans="1:19" s="11" customFormat="1" ht="30" customHeight="1">
      <c r="B12" s="13">
        <v>8</v>
      </c>
      <c r="C12" s="25"/>
      <c r="D12" s="75"/>
      <c r="E12" s="76"/>
      <c r="F12" s="76"/>
      <c r="G12" s="76"/>
      <c r="H12" s="76"/>
      <c r="I12" s="76"/>
      <c r="J12" s="76"/>
      <c r="K12" s="76"/>
      <c r="L12" s="76"/>
      <c r="M12" s="77"/>
      <c r="N12" s="26"/>
      <c r="O12" s="14">
        <f t="shared" si="0"/>
        <v>0</v>
      </c>
      <c r="P12" s="14">
        <v>150000</v>
      </c>
      <c r="Q12" s="14">
        <f t="shared" si="1"/>
        <v>0</v>
      </c>
      <c r="R12" s="26"/>
      <c r="S12" s="14">
        <f t="shared" si="2"/>
        <v>0</v>
      </c>
    </row>
    <row r="13" spans="1:19" s="11" customFormat="1" ht="30" customHeight="1">
      <c r="B13" s="13">
        <v>9</v>
      </c>
      <c r="C13" s="25"/>
      <c r="D13" s="75"/>
      <c r="E13" s="76"/>
      <c r="F13" s="76"/>
      <c r="G13" s="76"/>
      <c r="H13" s="76"/>
      <c r="I13" s="76"/>
      <c r="J13" s="76"/>
      <c r="K13" s="76"/>
      <c r="L13" s="76"/>
      <c r="M13" s="77"/>
      <c r="N13" s="26"/>
      <c r="O13" s="14">
        <f t="shared" si="0"/>
        <v>0</v>
      </c>
      <c r="P13" s="14">
        <v>150000</v>
      </c>
      <c r="Q13" s="14">
        <f t="shared" si="1"/>
        <v>0</v>
      </c>
      <c r="R13" s="26"/>
      <c r="S13" s="14">
        <f t="shared" si="2"/>
        <v>0</v>
      </c>
    </row>
    <row r="14" spans="1:19" s="11" customFormat="1" ht="30" customHeight="1">
      <c r="B14" s="13">
        <v>10</v>
      </c>
      <c r="C14" s="25"/>
      <c r="D14" s="75"/>
      <c r="E14" s="76"/>
      <c r="F14" s="76"/>
      <c r="G14" s="76"/>
      <c r="H14" s="76"/>
      <c r="I14" s="76"/>
      <c r="J14" s="76"/>
      <c r="K14" s="76"/>
      <c r="L14" s="76"/>
      <c r="M14" s="77"/>
      <c r="N14" s="26"/>
      <c r="O14" s="14">
        <f t="shared" si="0"/>
        <v>0</v>
      </c>
      <c r="P14" s="14">
        <v>150000</v>
      </c>
      <c r="Q14" s="14">
        <f t="shared" si="1"/>
        <v>0</v>
      </c>
      <c r="R14" s="26"/>
      <c r="S14" s="14">
        <f t="shared" si="2"/>
        <v>0</v>
      </c>
    </row>
    <row r="15" spans="1:19" s="11" customFormat="1" ht="30" customHeight="1">
      <c r="B15" s="13">
        <v>11</v>
      </c>
      <c r="C15" s="25"/>
      <c r="D15" s="75"/>
      <c r="E15" s="76"/>
      <c r="F15" s="76"/>
      <c r="G15" s="76"/>
      <c r="H15" s="76"/>
      <c r="I15" s="76"/>
      <c r="J15" s="76"/>
      <c r="K15" s="76"/>
      <c r="L15" s="76"/>
      <c r="M15" s="77"/>
      <c r="N15" s="26"/>
      <c r="O15" s="14">
        <f t="shared" si="0"/>
        <v>0</v>
      </c>
      <c r="P15" s="14">
        <v>150000</v>
      </c>
      <c r="Q15" s="14">
        <f t="shared" si="1"/>
        <v>0</v>
      </c>
      <c r="R15" s="26"/>
      <c r="S15" s="14">
        <f t="shared" si="2"/>
        <v>0</v>
      </c>
    </row>
    <row r="16" spans="1:19" s="11" customFormat="1" ht="30" customHeight="1">
      <c r="B16" s="13">
        <v>12</v>
      </c>
      <c r="C16" s="25"/>
      <c r="D16" s="75"/>
      <c r="E16" s="76"/>
      <c r="F16" s="76"/>
      <c r="G16" s="76"/>
      <c r="H16" s="76"/>
      <c r="I16" s="76"/>
      <c r="J16" s="76"/>
      <c r="K16" s="76"/>
      <c r="L16" s="76"/>
      <c r="M16" s="77"/>
      <c r="N16" s="26"/>
      <c r="O16" s="14">
        <f t="shared" si="0"/>
        <v>0</v>
      </c>
      <c r="P16" s="14">
        <v>150000</v>
      </c>
      <c r="Q16" s="14">
        <f t="shared" si="1"/>
        <v>0</v>
      </c>
      <c r="R16" s="26"/>
      <c r="S16" s="14">
        <f t="shared" si="2"/>
        <v>0</v>
      </c>
    </row>
    <row r="17" spans="2:19" s="11" customFormat="1" ht="30" customHeight="1">
      <c r="B17" s="13">
        <v>13</v>
      </c>
      <c r="C17" s="25"/>
      <c r="D17" s="75"/>
      <c r="E17" s="76"/>
      <c r="F17" s="76"/>
      <c r="G17" s="76"/>
      <c r="H17" s="76"/>
      <c r="I17" s="76"/>
      <c r="J17" s="76"/>
      <c r="K17" s="76"/>
      <c r="L17" s="76"/>
      <c r="M17" s="77"/>
      <c r="N17" s="26"/>
      <c r="O17" s="14">
        <f t="shared" si="0"/>
        <v>0</v>
      </c>
      <c r="P17" s="14">
        <v>150000</v>
      </c>
      <c r="Q17" s="14">
        <f t="shared" si="1"/>
        <v>0</v>
      </c>
      <c r="R17" s="26"/>
      <c r="S17" s="14">
        <f t="shared" si="2"/>
        <v>0</v>
      </c>
    </row>
    <row r="18" spans="2:19" s="11" customFormat="1" ht="30" customHeight="1">
      <c r="B18" s="13">
        <v>14</v>
      </c>
      <c r="C18" s="25"/>
      <c r="D18" s="75"/>
      <c r="E18" s="76"/>
      <c r="F18" s="76"/>
      <c r="G18" s="76"/>
      <c r="H18" s="76"/>
      <c r="I18" s="76"/>
      <c r="J18" s="76"/>
      <c r="K18" s="76"/>
      <c r="L18" s="76"/>
      <c r="M18" s="77"/>
      <c r="N18" s="26"/>
      <c r="O18" s="14">
        <f t="shared" si="0"/>
        <v>0</v>
      </c>
      <c r="P18" s="14">
        <v>150000</v>
      </c>
      <c r="Q18" s="14">
        <f t="shared" si="1"/>
        <v>0</v>
      </c>
      <c r="R18" s="26"/>
      <c r="S18" s="14">
        <f t="shared" si="2"/>
        <v>0</v>
      </c>
    </row>
    <row r="19" spans="2:19" s="11" customFormat="1" ht="30" customHeight="1" thickBot="1">
      <c r="B19" s="13">
        <v>15</v>
      </c>
      <c r="C19" s="25"/>
      <c r="D19" s="75"/>
      <c r="E19" s="76"/>
      <c r="F19" s="76"/>
      <c r="G19" s="76"/>
      <c r="H19" s="76"/>
      <c r="I19" s="76"/>
      <c r="J19" s="76"/>
      <c r="K19" s="76"/>
      <c r="L19" s="76"/>
      <c r="M19" s="77"/>
      <c r="N19" s="26"/>
      <c r="O19" s="14">
        <f t="shared" si="0"/>
        <v>0</v>
      </c>
      <c r="P19" s="14">
        <v>150000</v>
      </c>
      <c r="Q19" s="14">
        <f t="shared" si="1"/>
        <v>0</v>
      </c>
      <c r="R19" s="71"/>
      <c r="S19" s="72">
        <f t="shared" si="2"/>
        <v>0</v>
      </c>
    </row>
    <row r="20" spans="2:19" ht="30" customHeight="1" thickTop="1" thickBot="1">
      <c r="B20" s="189" t="s">
        <v>65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1"/>
      <c r="N20" s="14">
        <f>SUM(N5:N19)</f>
        <v>420000</v>
      </c>
      <c r="O20" s="181"/>
      <c r="P20" s="182"/>
      <c r="Q20" s="70">
        <f>SUM(Q5:Q19)</f>
        <v>240000</v>
      </c>
      <c r="R20" s="73">
        <f>SUM(R5:R19)</f>
        <v>240000</v>
      </c>
      <c r="S20" s="73">
        <f>SUM(S5:S19)</f>
        <v>240000</v>
      </c>
    </row>
    <row r="21" spans="2:19" s="15" customFormat="1" ht="15" customHeight="1" thickTop="1">
      <c r="B21" s="16" t="s">
        <v>9</v>
      </c>
    </row>
    <row r="22" spans="2:19" s="15" customFormat="1" ht="15" customHeight="1">
      <c r="B22" s="16" t="s">
        <v>10</v>
      </c>
    </row>
    <row r="23" spans="2:19" s="15" customFormat="1" ht="15" customHeight="1">
      <c r="B23" s="16" t="s">
        <v>77</v>
      </c>
    </row>
    <row r="24" spans="2:19" s="15" customFormat="1" ht="15" customHeight="1">
      <c r="B24" s="16" t="s">
        <v>60</v>
      </c>
    </row>
    <row r="25" spans="2:19" s="15" customFormat="1" ht="15" customHeight="1"/>
    <row r="26" spans="2:19" s="15" customFormat="1" ht="15" customHeight="1">
      <c r="B26" s="16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9" ht="15" customHeight="1"/>
    <row r="28" spans="2:19" ht="24.9" customHeight="1"/>
  </sheetData>
  <mergeCells count="4">
    <mergeCell ref="O20:P20"/>
    <mergeCell ref="D3:M3"/>
    <mergeCell ref="D4:M4"/>
    <mergeCell ref="B20:M20"/>
  </mergeCells>
  <phoneticPr fontId="1"/>
  <pageMargins left="0.51181102362204722" right="0.31496062992125984" top="0.74803149606299213" bottom="0.74803149606299213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3"/>
  <sheetViews>
    <sheetView workbookViewId="0">
      <selection activeCell="B7" sqref="B7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42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5" t="s">
        <v>6</v>
      </c>
      <c r="C6" s="240" t="s">
        <v>43</v>
      </c>
      <c r="D6" s="241"/>
      <c r="E6" s="241"/>
      <c r="F6" s="241"/>
      <c r="G6" s="242"/>
      <c r="H6" s="46"/>
    </row>
    <row r="7" spans="1:21" ht="25.5" customHeight="1">
      <c r="A7" s="23"/>
      <c r="B7" s="92">
        <v>1</v>
      </c>
      <c r="C7" s="243" t="s">
        <v>98</v>
      </c>
      <c r="D7" s="202"/>
      <c r="E7" s="202"/>
      <c r="F7" s="202"/>
      <c r="G7" s="203"/>
      <c r="H7" s="8"/>
    </row>
    <row r="8" spans="1:21" ht="17.25" customHeight="1">
      <c r="A8" s="8"/>
      <c r="C8" s="48"/>
    </row>
    <row r="9" spans="1:21" ht="12.75" customHeight="1">
      <c r="A9" s="8"/>
      <c r="C9" s="24"/>
    </row>
    <row r="10" spans="1:21" s="11" customFormat="1" ht="24.9" customHeight="1">
      <c r="A10" s="49" t="s">
        <v>44</v>
      </c>
      <c r="B10" s="50"/>
      <c r="C10" s="51"/>
      <c r="D10" s="51"/>
      <c r="E10" s="51"/>
      <c r="F10" s="51"/>
      <c r="G10" s="51"/>
      <c r="H10" s="51"/>
      <c r="I10" s="51"/>
    </row>
    <row r="11" spans="1:21" s="11" customFormat="1" ht="20.100000000000001" customHeight="1">
      <c r="A11" s="52"/>
      <c r="B11" s="244" t="s">
        <v>45</v>
      </c>
      <c r="C11" s="208"/>
      <c r="D11" s="208"/>
      <c r="E11" s="208"/>
      <c r="F11" s="208"/>
      <c r="G11" s="208"/>
      <c r="H11" s="208"/>
      <c r="I11" s="209"/>
    </row>
    <row r="12" spans="1:21" s="11" customFormat="1" ht="15" customHeight="1">
      <c r="A12" s="52"/>
      <c r="B12" s="245" t="s">
        <v>46</v>
      </c>
      <c r="C12" s="246"/>
      <c r="D12" s="246"/>
      <c r="E12" s="246"/>
      <c r="F12" s="246"/>
      <c r="G12" s="246"/>
      <c r="H12" s="246"/>
      <c r="I12" s="247"/>
    </row>
    <row r="13" spans="1:21" s="7" customFormat="1" ht="15" customHeight="1">
      <c r="A13" s="53"/>
      <c r="B13" s="54"/>
      <c r="C13" s="231" t="s">
        <v>47</v>
      </c>
      <c r="D13" s="232"/>
      <c r="E13" s="232"/>
      <c r="F13" s="232"/>
      <c r="G13" s="232"/>
      <c r="H13" s="232"/>
      <c r="I13" s="23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54"/>
      <c r="C14" s="231" t="s">
        <v>66</v>
      </c>
      <c r="D14" s="232"/>
      <c r="E14" s="232"/>
      <c r="F14" s="232"/>
      <c r="G14" s="232"/>
      <c r="H14" s="232"/>
      <c r="I14" s="23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54"/>
      <c r="C15" s="231" t="s">
        <v>80</v>
      </c>
      <c r="D15" s="231"/>
      <c r="E15" s="231"/>
      <c r="F15" s="231"/>
      <c r="G15" s="231"/>
      <c r="H15" s="231"/>
      <c r="I15" s="23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58" customFormat="1" ht="15" customHeight="1">
      <c r="A16" s="55"/>
      <c r="B16" s="56"/>
      <c r="C16" s="231" t="s">
        <v>48</v>
      </c>
      <c r="D16" s="234"/>
      <c r="E16" s="234"/>
      <c r="F16" s="234"/>
      <c r="G16" s="234"/>
      <c r="H16" s="234"/>
      <c r="I16" s="235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5"/>
    </row>
    <row r="17" spans="1:21" s="58" customFormat="1" ht="15" customHeight="1">
      <c r="A17" s="55"/>
      <c r="B17" s="56"/>
      <c r="C17" s="231" t="s">
        <v>49</v>
      </c>
      <c r="D17" s="234"/>
      <c r="E17" s="234"/>
      <c r="F17" s="234"/>
      <c r="G17" s="234"/>
      <c r="H17" s="234"/>
      <c r="I17" s="235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</row>
    <row r="18" spans="1:21" s="58" customFormat="1" ht="15" customHeight="1">
      <c r="A18" s="55"/>
      <c r="B18" s="56"/>
      <c r="C18" s="231" t="s">
        <v>3</v>
      </c>
      <c r="D18" s="234"/>
      <c r="E18" s="234"/>
      <c r="F18" s="234"/>
      <c r="G18" s="234"/>
      <c r="H18" s="234"/>
      <c r="I18" s="235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5"/>
      <c r="U18" s="55"/>
    </row>
    <row r="19" spans="1:21" s="11" customFormat="1" ht="24.75" customHeight="1">
      <c r="A19" s="52"/>
      <c r="B19" s="236" t="s">
        <v>67</v>
      </c>
      <c r="C19" s="237"/>
      <c r="D19" s="237"/>
      <c r="E19" s="237"/>
      <c r="F19" s="237"/>
      <c r="G19" s="237"/>
      <c r="H19" s="237"/>
      <c r="I19" s="238"/>
    </row>
    <row r="20" spans="1:21" ht="54.75" customHeight="1">
      <c r="A20" s="8"/>
      <c r="B20" s="220" t="s">
        <v>96</v>
      </c>
      <c r="C20" s="221"/>
      <c r="D20" s="221"/>
      <c r="E20" s="221"/>
      <c r="F20" s="221"/>
      <c r="G20" s="221"/>
      <c r="H20" s="221"/>
      <c r="I20" s="222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4.9" customHeight="1">
      <c r="A22" s="8"/>
      <c r="B22" s="226" t="s">
        <v>74</v>
      </c>
      <c r="C22" s="227"/>
      <c r="D22" s="228">
        <v>45322</v>
      </c>
      <c r="E22" s="229"/>
      <c r="F22" s="230"/>
      <c r="G22" s="79"/>
      <c r="H22" s="23"/>
      <c r="I22" s="23"/>
    </row>
    <row r="23" spans="1:21" ht="15" customHeight="1">
      <c r="A23" s="8"/>
      <c r="B23" s="8"/>
      <c r="C23" s="78"/>
      <c r="D23" s="23" t="s">
        <v>76</v>
      </c>
      <c r="E23" s="23"/>
      <c r="F23" s="23"/>
      <c r="G23" s="23"/>
      <c r="H23" s="23"/>
      <c r="I23" s="78"/>
    </row>
    <row r="24" spans="1:21" ht="15" customHeight="1">
      <c r="A24" s="8"/>
      <c r="B24" s="78"/>
      <c r="C24" s="78"/>
      <c r="D24" s="78"/>
      <c r="E24" s="78"/>
      <c r="F24" s="78"/>
      <c r="G24" s="78"/>
      <c r="H24" s="78"/>
      <c r="I24" s="78"/>
    </row>
    <row r="25" spans="1:21" ht="24.9" customHeight="1">
      <c r="A25" s="60" t="s">
        <v>50</v>
      </c>
      <c r="B25" s="61"/>
      <c r="C25" s="62"/>
      <c r="D25" s="62"/>
      <c r="E25" s="62"/>
      <c r="F25" s="62"/>
      <c r="G25" s="62"/>
      <c r="H25" s="62"/>
      <c r="I25" s="62"/>
    </row>
    <row r="26" spans="1:21" s="11" customFormat="1" ht="20.100000000000001" customHeight="1">
      <c r="A26" s="52"/>
      <c r="B26" s="223" t="s">
        <v>51</v>
      </c>
      <c r="C26" s="224"/>
      <c r="D26" s="224"/>
      <c r="E26" s="224"/>
      <c r="F26" s="224"/>
      <c r="G26" s="224"/>
      <c r="H26" s="224"/>
      <c r="I26" s="225"/>
    </row>
    <row r="27" spans="1:21" ht="20.100000000000001" customHeight="1">
      <c r="A27" s="8"/>
      <c r="B27" s="63"/>
      <c r="C27" s="210"/>
      <c r="D27" s="210"/>
      <c r="E27" s="210" t="s">
        <v>52</v>
      </c>
      <c r="F27" s="210"/>
      <c r="G27" s="210" t="s">
        <v>53</v>
      </c>
      <c r="H27" s="210"/>
      <c r="I27" s="210"/>
    </row>
    <row r="28" spans="1:21" ht="20.100000000000001" customHeight="1">
      <c r="A28" s="8"/>
      <c r="B28" s="63"/>
      <c r="C28" s="210" t="s">
        <v>68</v>
      </c>
      <c r="D28" s="211"/>
      <c r="E28" s="212">
        <f>ROUNDDOWN(IF(D41*3/4&lt;150000,D41*3/4,150000),-3)</f>
        <v>150000</v>
      </c>
      <c r="F28" s="213"/>
      <c r="G28" s="216" t="s">
        <v>69</v>
      </c>
      <c r="H28" s="217"/>
      <c r="I28" s="217"/>
    </row>
    <row r="29" spans="1:21" ht="20.100000000000001" customHeight="1">
      <c r="A29" s="8"/>
      <c r="B29" s="63"/>
      <c r="C29" s="210" t="s">
        <v>70</v>
      </c>
      <c r="D29" s="211"/>
      <c r="E29" s="212">
        <f>E30-E28</f>
        <v>150000</v>
      </c>
      <c r="F29" s="213"/>
      <c r="G29" s="218" t="s">
        <v>71</v>
      </c>
      <c r="H29" s="219"/>
      <c r="I29" s="219"/>
    </row>
    <row r="30" spans="1:21" ht="20.100000000000001" customHeight="1">
      <c r="B30" s="63"/>
      <c r="C30" s="210" t="s">
        <v>72</v>
      </c>
      <c r="D30" s="211"/>
      <c r="E30" s="212">
        <f>D41</f>
        <v>300000</v>
      </c>
      <c r="F30" s="213"/>
      <c r="G30" s="214" t="s">
        <v>73</v>
      </c>
      <c r="H30" s="215"/>
      <c r="I30" s="215"/>
    </row>
    <row r="31" spans="1:21" ht="20.100000000000001" customHeight="1">
      <c r="B31" s="22"/>
      <c r="C31" s="204"/>
      <c r="D31" s="205"/>
      <c r="E31" s="205"/>
      <c r="F31" s="205"/>
      <c r="G31" s="205"/>
      <c r="H31" s="205"/>
      <c r="I31" s="206"/>
    </row>
    <row r="32" spans="1:21" ht="20.100000000000001" customHeight="1">
      <c r="B32" s="207" t="s">
        <v>54</v>
      </c>
      <c r="C32" s="208"/>
      <c r="D32" s="208"/>
      <c r="E32" s="208"/>
      <c r="F32" s="208"/>
      <c r="G32" s="208"/>
      <c r="H32" s="208"/>
      <c r="I32" s="209"/>
    </row>
    <row r="33" spans="2:9" ht="20.100000000000001" customHeight="1">
      <c r="B33" s="64"/>
      <c r="C33" s="65" t="s">
        <v>55</v>
      </c>
      <c r="D33" s="65" t="s">
        <v>78</v>
      </c>
      <c r="E33" s="198" t="s">
        <v>56</v>
      </c>
      <c r="F33" s="199"/>
      <c r="G33" s="200"/>
      <c r="H33" s="65" t="s">
        <v>57</v>
      </c>
      <c r="I33" s="65" t="s">
        <v>58</v>
      </c>
    </row>
    <row r="34" spans="2:9" ht="20.100000000000001" customHeight="1">
      <c r="B34" s="66"/>
      <c r="C34" s="65">
        <v>1</v>
      </c>
      <c r="D34" s="83">
        <f>H34*I34</f>
        <v>300000</v>
      </c>
      <c r="E34" s="201" t="s">
        <v>97</v>
      </c>
      <c r="F34" s="202"/>
      <c r="G34" s="203"/>
      <c r="H34" s="85">
        <v>300000</v>
      </c>
      <c r="I34" s="86">
        <v>1</v>
      </c>
    </row>
    <row r="35" spans="2:9" ht="20.100000000000001" customHeight="1">
      <c r="B35" s="66"/>
      <c r="C35" s="65">
        <v>2</v>
      </c>
      <c r="D35" s="83">
        <f t="shared" ref="D35:D40" si="0">H35*I35</f>
        <v>0</v>
      </c>
      <c r="E35" s="192"/>
      <c r="F35" s="193"/>
      <c r="G35" s="194"/>
      <c r="H35" s="68"/>
      <c r="I35" s="67"/>
    </row>
    <row r="36" spans="2:9" ht="20.100000000000001" customHeight="1">
      <c r="B36" s="66"/>
      <c r="C36" s="65">
        <v>3</v>
      </c>
      <c r="D36" s="83">
        <f t="shared" si="0"/>
        <v>0</v>
      </c>
      <c r="E36" s="192"/>
      <c r="F36" s="193"/>
      <c r="G36" s="194"/>
      <c r="H36" s="68"/>
      <c r="I36" s="67"/>
    </row>
    <row r="37" spans="2:9" ht="20.100000000000001" customHeight="1">
      <c r="B37" s="66"/>
      <c r="C37" s="65">
        <v>4</v>
      </c>
      <c r="D37" s="83">
        <f t="shared" si="0"/>
        <v>0</v>
      </c>
      <c r="E37" s="192"/>
      <c r="F37" s="193"/>
      <c r="G37" s="194"/>
      <c r="H37" s="68"/>
      <c r="I37" s="67"/>
    </row>
    <row r="38" spans="2:9" ht="20.100000000000001" customHeight="1">
      <c r="B38" s="66"/>
      <c r="C38" s="65">
        <v>5</v>
      </c>
      <c r="D38" s="83">
        <f t="shared" si="0"/>
        <v>0</v>
      </c>
      <c r="E38" s="192"/>
      <c r="F38" s="193"/>
      <c r="G38" s="194"/>
      <c r="H38" s="68"/>
      <c r="I38" s="67"/>
    </row>
    <row r="39" spans="2:9" ht="20.100000000000001" customHeight="1">
      <c r="B39" s="66"/>
      <c r="C39" s="65">
        <v>6</v>
      </c>
      <c r="D39" s="83">
        <f t="shared" si="0"/>
        <v>0</v>
      </c>
      <c r="E39" s="192"/>
      <c r="F39" s="193"/>
      <c r="G39" s="194"/>
      <c r="H39" s="68"/>
      <c r="I39" s="67"/>
    </row>
    <row r="40" spans="2:9" ht="20.100000000000001" customHeight="1" thickBot="1">
      <c r="B40" s="66"/>
      <c r="C40" s="65">
        <v>7</v>
      </c>
      <c r="D40" s="83">
        <f t="shared" si="0"/>
        <v>0</v>
      </c>
      <c r="E40" s="192"/>
      <c r="F40" s="193"/>
      <c r="G40" s="194"/>
      <c r="H40" s="68"/>
      <c r="I40" s="67"/>
    </row>
    <row r="41" spans="2:9" ht="20.100000000000001" customHeight="1" thickTop="1" thickBot="1">
      <c r="B41" s="63"/>
      <c r="C41" s="69" t="s">
        <v>59</v>
      </c>
      <c r="D41" s="74">
        <f>SUM(D34:D40)</f>
        <v>300000</v>
      </c>
      <c r="E41" s="195" t="s">
        <v>79</v>
      </c>
      <c r="F41" s="196"/>
      <c r="G41" s="196"/>
      <c r="H41" s="196"/>
      <c r="I41" s="197"/>
    </row>
    <row r="42" spans="2:9" ht="20.100000000000001" customHeight="1" thickTop="1">
      <c r="B42" s="80"/>
      <c r="C42" s="81"/>
      <c r="D42" s="81"/>
      <c r="E42" s="81"/>
      <c r="F42" s="81"/>
      <c r="G42" s="81"/>
      <c r="H42" s="81"/>
      <c r="I42" s="82"/>
    </row>
    <row r="43" spans="2:9" ht="11.25" customHeight="1">
      <c r="C43" s="24"/>
    </row>
  </sheetData>
  <mergeCells count="38">
    <mergeCell ref="C6:G6"/>
    <mergeCell ref="C7:G7"/>
    <mergeCell ref="B11:I11"/>
    <mergeCell ref="B12:I12"/>
    <mergeCell ref="C13:I13"/>
    <mergeCell ref="C14:I14"/>
    <mergeCell ref="C16:I16"/>
    <mergeCell ref="C17:I17"/>
    <mergeCell ref="C18:I18"/>
    <mergeCell ref="B19:I19"/>
    <mergeCell ref="C15:I15"/>
    <mergeCell ref="B20:I20"/>
    <mergeCell ref="B26:I26"/>
    <mergeCell ref="C27:D27"/>
    <mergeCell ref="E27:F27"/>
    <mergeCell ref="G27:I27"/>
    <mergeCell ref="B22:C22"/>
    <mergeCell ref="D22:F22"/>
    <mergeCell ref="C28:D28"/>
    <mergeCell ref="E28:F28"/>
    <mergeCell ref="G28:I28"/>
    <mergeCell ref="C29:D29"/>
    <mergeCell ref="E29:F29"/>
    <mergeCell ref="G29:I29"/>
    <mergeCell ref="C31:I31"/>
    <mergeCell ref="B32:I32"/>
    <mergeCell ref="C30:D30"/>
    <mergeCell ref="E30:F30"/>
    <mergeCell ref="G30:I30"/>
    <mergeCell ref="E38:G38"/>
    <mergeCell ref="E39:G39"/>
    <mergeCell ref="E40:G40"/>
    <mergeCell ref="E41:I41"/>
    <mergeCell ref="E33:G33"/>
    <mergeCell ref="E34:G34"/>
    <mergeCell ref="E35:G35"/>
    <mergeCell ref="E36:G36"/>
    <mergeCell ref="E37:G37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518160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2F78-6BC4-4AA0-A2AB-E141AE251E3C}">
  <sheetPr>
    <pageSetUpPr fitToPage="1"/>
  </sheetPr>
  <dimension ref="A1:U43"/>
  <sheetViews>
    <sheetView workbookViewId="0">
      <selection activeCell="C5" sqref="C5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42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5" t="s">
        <v>6</v>
      </c>
      <c r="C6" s="240" t="s">
        <v>43</v>
      </c>
      <c r="D6" s="241"/>
      <c r="E6" s="241"/>
      <c r="F6" s="241"/>
      <c r="G6" s="242"/>
      <c r="H6" s="46"/>
    </row>
    <row r="7" spans="1:21" ht="25.5" customHeight="1">
      <c r="A7" s="23"/>
      <c r="B7" s="92">
        <v>2</v>
      </c>
      <c r="C7" s="243" t="s">
        <v>99</v>
      </c>
      <c r="D7" s="202"/>
      <c r="E7" s="202"/>
      <c r="F7" s="202"/>
      <c r="G7" s="203"/>
      <c r="H7" s="8"/>
    </row>
    <row r="8" spans="1:21" ht="17.25" customHeight="1">
      <c r="A8" s="8"/>
      <c r="C8" s="48"/>
    </row>
    <row r="9" spans="1:21" ht="12.75" customHeight="1">
      <c r="A9" s="8"/>
      <c r="C9" s="24"/>
    </row>
    <row r="10" spans="1:21" s="11" customFormat="1" ht="24.9" customHeight="1">
      <c r="A10" s="49" t="s">
        <v>44</v>
      </c>
      <c r="B10" s="50"/>
      <c r="C10" s="51"/>
      <c r="D10" s="51"/>
      <c r="E10" s="51"/>
      <c r="F10" s="51"/>
      <c r="G10" s="51"/>
      <c r="H10" s="51"/>
      <c r="I10" s="51"/>
    </row>
    <row r="11" spans="1:21" s="11" customFormat="1" ht="20.100000000000001" customHeight="1">
      <c r="A11" s="52"/>
      <c r="B11" s="244" t="s">
        <v>45</v>
      </c>
      <c r="C11" s="208"/>
      <c r="D11" s="208"/>
      <c r="E11" s="208"/>
      <c r="F11" s="208"/>
      <c r="G11" s="208"/>
      <c r="H11" s="208"/>
      <c r="I11" s="209"/>
    </row>
    <row r="12" spans="1:21" s="11" customFormat="1" ht="15" customHeight="1">
      <c r="A12" s="52"/>
      <c r="B12" s="245" t="s">
        <v>46</v>
      </c>
      <c r="C12" s="246"/>
      <c r="D12" s="246"/>
      <c r="E12" s="246"/>
      <c r="F12" s="246"/>
      <c r="G12" s="246"/>
      <c r="H12" s="246"/>
      <c r="I12" s="247"/>
    </row>
    <row r="13" spans="1:21" s="7" customFormat="1" ht="15" customHeight="1">
      <c r="A13" s="53"/>
      <c r="B13" s="54"/>
      <c r="C13" s="231" t="s">
        <v>47</v>
      </c>
      <c r="D13" s="232"/>
      <c r="E13" s="232"/>
      <c r="F13" s="232"/>
      <c r="G13" s="232"/>
      <c r="H13" s="232"/>
      <c r="I13" s="23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54"/>
      <c r="C14" s="231" t="s">
        <v>66</v>
      </c>
      <c r="D14" s="232"/>
      <c r="E14" s="232"/>
      <c r="F14" s="232"/>
      <c r="G14" s="232"/>
      <c r="H14" s="232"/>
      <c r="I14" s="23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54"/>
      <c r="C15" s="231" t="s">
        <v>80</v>
      </c>
      <c r="D15" s="231"/>
      <c r="E15" s="231"/>
      <c r="F15" s="231"/>
      <c r="G15" s="231"/>
      <c r="H15" s="231"/>
      <c r="I15" s="23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58" customFormat="1" ht="15" customHeight="1">
      <c r="A16" s="55"/>
      <c r="B16" s="56"/>
      <c r="C16" s="231" t="s">
        <v>48</v>
      </c>
      <c r="D16" s="234"/>
      <c r="E16" s="234"/>
      <c r="F16" s="234"/>
      <c r="G16" s="234"/>
      <c r="H16" s="234"/>
      <c r="I16" s="235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5"/>
    </row>
    <row r="17" spans="1:21" s="58" customFormat="1" ht="15" customHeight="1">
      <c r="A17" s="55"/>
      <c r="B17" s="56"/>
      <c r="C17" s="231" t="s">
        <v>49</v>
      </c>
      <c r="D17" s="234"/>
      <c r="E17" s="234"/>
      <c r="F17" s="234"/>
      <c r="G17" s="234"/>
      <c r="H17" s="234"/>
      <c r="I17" s="235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</row>
    <row r="18" spans="1:21" s="58" customFormat="1" ht="15" customHeight="1">
      <c r="A18" s="55"/>
      <c r="B18" s="56"/>
      <c r="C18" s="231" t="s">
        <v>3</v>
      </c>
      <c r="D18" s="234"/>
      <c r="E18" s="234"/>
      <c r="F18" s="234"/>
      <c r="G18" s="234"/>
      <c r="H18" s="234"/>
      <c r="I18" s="235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5"/>
      <c r="U18" s="55"/>
    </row>
    <row r="19" spans="1:21" s="11" customFormat="1" ht="24.75" customHeight="1">
      <c r="A19" s="52"/>
      <c r="B19" s="236" t="s">
        <v>67</v>
      </c>
      <c r="C19" s="237"/>
      <c r="D19" s="237"/>
      <c r="E19" s="237"/>
      <c r="F19" s="237"/>
      <c r="G19" s="237"/>
      <c r="H19" s="237"/>
      <c r="I19" s="238"/>
    </row>
    <row r="20" spans="1:21" ht="54.75" customHeight="1">
      <c r="A20" s="8"/>
      <c r="B20" s="220" t="s">
        <v>100</v>
      </c>
      <c r="C20" s="221"/>
      <c r="D20" s="221"/>
      <c r="E20" s="221"/>
      <c r="F20" s="221"/>
      <c r="G20" s="221"/>
      <c r="H20" s="221"/>
      <c r="I20" s="222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4.9" customHeight="1">
      <c r="A22" s="8"/>
      <c r="B22" s="226" t="s">
        <v>74</v>
      </c>
      <c r="C22" s="227"/>
      <c r="D22" s="228">
        <v>45322</v>
      </c>
      <c r="E22" s="229"/>
      <c r="F22" s="230"/>
      <c r="G22" s="79"/>
      <c r="H22" s="23"/>
      <c r="I22" s="23"/>
    </row>
    <row r="23" spans="1:21" ht="15" customHeight="1">
      <c r="A23" s="8"/>
      <c r="B23" s="8"/>
      <c r="C23" s="78"/>
      <c r="D23" s="23" t="s">
        <v>76</v>
      </c>
      <c r="E23" s="23"/>
      <c r="F23" s="23"/>
      <c r="G23" s="23"/>
      <c r="H23" s="23"/>
      <c r="I23" s="78"/>
    </row>
    <row r="24" spans="1:21" ht="15" customHeight="1">
      <c r="A24" s="8"/>
      <c r="B24" s="78"/>
      <c r="C24" s="78"/>
      <c r="D24" s="78"/>
      <c r="E24" s="78"/>
      <c r="F24" s="78"/>
      <c r="G24" s="78"/>
      <c r="H24" s="78"/>
      <c r="I24" s="78"/>
    </row>
    <row r="25" spans="1:21" ht="24.9" customHeight="1">
      <c r="A25" s="60" t="s">
        <v>50</v>
      </c>
      <c r="B25" s="61"/>
      <c r="C25" s="62"/>
      <c r="D25" s="62"/>
      <c r="E25" s="62"/>
      <c r="F25" s="62"/>
      <c r="G25" s="62"/>
      <c r="H25" s="62"/>
      <c r="I25" s="62"/>
    </row>
    <row r="26" spans="1:21" s="11" customFormat="1" ht="20.100000000000001" customHeight="1">
      <c r="A26" s="52"/>
      <c r="B26" s="223" t="s">
        <v>51</v>
      </c>
      <c r="C26" s="224"/>
      <c r="D26" s="224"/>
      <c r="E26" s="224"/>
      <c r="F26" s="224"/>
      <c r="G26" s="224"/>
      <c r="H26" s="224"/>
      <c r="I26" s="225"/>
    </row>
    <row r="27" spans="1:21" ht="20.100000000000001" customHeight="1">
      <c r="A27" s="8"/>
      <c r="B27" s="63"/>
      <c r="C27" s="210"/>
      <c r="D27" s="210"/>
      <c r="E27" s="210" t="s">
        <v>52</v>
      </c>
      <c r="F27" s="210"/>
      <c r="G27" s="210" t="s">
        <v>53</v>
      </c>
      <c r="H27" s="210"/>
      <c r="I27" s="210"/>
    </row>
    <row r="28" spans="1:21" ht="20.100000000000001" customHeight="1">
      <c r="A28" s="8"/>
      <c r="B28" s="63"/>
      <c r="C28" s="210" t="s">
        <v>68</v>
      </c>
      <c r="D28" s="211"/>
      <c r="E28" s="212">
        <f>ROUNDDOWN(IF(D41*3/4&lt;150000,D41*3/4,150000),-3)</f>
        <v>90000</v>
      </c>
      <c r="F28" s="213"/>
      <c r="G28" s="216" t="s">
        <v>69</v>
      </c>
      <c r="H28" s="217"/>
      <c r="I28" s="217"/>
    </row>
    <row r="29" spans="1:21" ht="20.100000000000001" customHeight="1">
      <c r="A29" s="8"/>
      <c r="B29" s="63"/>
      <c r="C29" s="210" t="s">
        <v>70</v>
      </c>
      <c r="D29" s="211"/>
      <c r="E29" s="212">
        <f>E30-E28</f>
        <v>30000</v>
      </c>
      <c r="F29" s="213"/>
      <c r="G29" s="218" t="s">
        <v>71</v>
      </c>
      <c r="H29" s="219"/>
      <c r="I29" s="219"/>
    </row>
    <row r="30" spans="1:21" ht="20.100000000000001" customHeight="1">
      <c r="B30" s="63"/>
      <c r="C30" s="210" t="s">
        <v>72</v>
      </c>
      <c r="D30" s="211"/>
      <c r="E30" s="212">
        <f>D41</f>
        <v>120000</v>
      </c>
      <c r="F30" s="213"/>
      <c r="G30" s="214" t="s">
        <v>73</v>
      </c>
      <c r="H30" s="215"/>
      <c r="I30" s="215"/>
    </row>
    <row r="31" spans="1:21" ht="20.100000000000001" customHeight="1">
      <c r="B31" s="22"/>
      <c r="C31" s="204"/>
      <c r="D31" s="205"/>
      <c r="E31" s="205"/>
      <c r="F31" s="205"/>
      <c r="G31" s="205"/>
      <c r="H31" s="205"/>
      <c r="I31" s="206"/>
    </row>
    <row r="32" spans="1:21" ht="20.100000000000001" customHeight="1">
      <c r="B32" s="207" t="s">
        <v>54</v>
      </c>
      <c r="C32" s="208"/>
      <c r="D32" s="208"/>
      <c r="E32" s="208"/>
      <c r="F32" s="208"/>
      <c r="G32" s="208"/>
      <c r="H32" s="208"/>
      <c r="I32" s="209"/>
    </row>
    <row r="33" spans="2:9" ht="20.100000000000001" customHeight="1">
      <c r="B33" s="64"/>
      <c r="C33" s="65" t="s">
        <v>55</v>
      </c>
      <c r="D33" s="65" t="s">
        <v>78</v>
      </c>
      <c r="E33" s="198" t="s">
        <v>56</v>
      </c>
      <c r="F33" s="199"/>
      <c r="G33" s="200"/>
      <c r="H33" s="65" t="s">
        <v>57</v>
      </c>
      <c r="I33" s="65" t="s">
        <v>58</v>
      </c>
    </row>
    <row r="34" spans="2:9" ht="20.100000000000001" customHeight="1">
      <c r="B34" s="66"/>
      <c r="C34" s="65">
        <v>1</v>
      </c>
      <c r="D34" s="83">
        <f>H34*I34</f>
        <v>120000</v>
      </c>
      <c r="E34" s="201" t="s">
        <v>101</v>
      </c>
      <c r="F34" s="202"/>
      <c r="G34" s="203"/>
      <c r="H34" s="85">
        <v>40000</v>
      </c>
      <c r="I34" s="86">
        <v>3</v>
      </c>
    </row>
    <row r="35" spans="2:9" ht="20.100000000000001" customHeight="1">
      <c r="B35" s="66"/>
      <c r="C35" s="65">
        <v>2</v>
      </c>
      <c r="D35" s="83">
        <f t="shared" ref="D35:D40" si="0">H35*I35</f>
        <v>0</v>
      </c>
      <c r="E35" s="192"/>
      <c r="F35" s="193"/>
      <c r="G35" s="194"/>
      <c r="H35" s="68"/>
      <c r="I35" s="67"/>
    </row>
    <row r="36" spans="2:9" ht="20.100000000000001" customHeight="1">
      <c r="B36" s="66"/>
      <c r="C36" s="65">
        <v>3</v>
      </c>
      <c r="D36" s="83">
        <f t="shared" si="0"/>
        <v>0</v>
      </c>
      <c r="E36" s="192"/>
      <c r="F36" s="193"/>
      <c r="G36" s="194"/>
      <c r="H36" s="68"/>
      <c r="I36" s="67"/>
    </row>
    <row r="37" spans="2:9" ht="20.100000000000001" customHeight="1">
      <c r="B37" s="66"/>
      <c r="C37" s="65">
        <v>4</v>
      </c>
      <c r="D37" s="83">
        <f t="shared" si="0"/>
        <v>0</v>
      </c>
      <c r="E37" s="192"/>
      <c r="F37" s="193"/>
      <c r="G37" s="194"/>
      <c r="H37" s="68"/>
      <c r="I37" s="67"/>
    </row>
    <row r="38" spans="2:9" ht="20.100000000000001" customHeight="1">
      <c r="B38" s="66"/>
      <c r="C38" s="65">
        <v>5</v>
      </c>
      <c r="D38" s="83">
        <f t="shared" si="0"/>
        <v>0</v>
      </c>
      <c r="E38" s="192"/>
      <c r="F38" s="193"/>
      <c r="G38" s="194"/>
      <c r="H38" s="68"/>
      <c r="I38" s="67"/>
    </row>
    <row r="39" spans="2:9" ht="20.100000000000001" customHeight="1">
      <c r="B39" s="66"/>
      <c r="C39" s="65">
        <v>6</v>
      </c>
      <c r="D39" s="83">
        <f t="shared" si="0"/>
        <v>0</v>
      </c>
      <c r="E39" s="192"/>
      <c r="F39" s="193"/>
      <c r="G39" s="194"/>
      <c r="H39" s="68"/>
      <c r="I39" s="67"/>
    </row>
    <row r="40" spans="2:9" ht="20.100000000000001" customHeight="1" thickBot="1">
      <c r="B40" s="66"/>
      <c r="C40" s="65">
        <v>7</v>
      </c>
      <c r="D40" s="83">
        <f t="shared" si="0"/>
        <v>0</v>
      </c>
      <c r="E40" s="192"/>
      <c r="F40" s="193"/>
      <c r="G40" s="194"/>
      <c r="H40" s="68"/>
      <c r="I40" s="67"/>
    </row>
    <row r="41" spans="2:9" ht="20.100000000000001" customHeight="1" thickTop="1" thickBot="1">
      <c r="B41" s="63"/>
      <c r="C41" s="69" t="s">
        <v>59</v>
      </c>
      <c r="D41" s="74">
        <f>SUM(D34:D40)</f>
        <v>120000</v>
      </c>
      <c r="E41" s="195" t="s">
        <v>79</v>
      </c>
      <c r="F41" s="196"/>
      <c r="G41" s="196"/>
      <c r="H41" s="196"/>
      <c r="I41" s="197"/>
    </row>
    <row r="42" spans="2:9" ht="20.100000000000001" customHeight="1" thickTop="1">
      <c r="B42" s="80"/>
      <c r="C42" s="81"/>
      <c r="D42" s="81"/>
      <c r="E42" s="81"/>
      <c r="F42" s="81"/>
      <c r="G42" s="81"/>
      <c r="H42" s="81"/>
      <c r="I42" s="82"/>
    </row>
    <row r="43" spans="2:9" ht="11.25" customHeight="1">
      <c r="C43" s="24"/>
    </row>
  </sheetData>
  <mergeCells count="38">
    <mergeCell ref="B20:I20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  <mergeCell ref="B22:C22"/>
    <mergeCell ref="D22:F22"/>
    <mergeCell ref="B26:I26"/>
    <mergeCell ref="C27:D27"/>
    <mergeCell ref="E27:F27"/>
    <mergeCell ref="G27:I27"/>
    <mergeCell ref="C30:D30"/>
    <mergeCell ref="E30:F30"/>
    <mergeCell ref="G30:I30"/>
    <mergeCell ref="C28:D28"/>
    <mergeCell ref="E28:F28"/>
    <mergeCell ref="G28:I28"/>
    <mergeCell ref="C29:D29"/>
    <mergeCell ref="E29:F29"/>
    <mergeCell ref="G29:I29"/>
    <mergeCell ref="E39:G39"/>
    <mergeCell ref="E40:G40"/>
    <mergeCell ref="E41:I41"/>
    <mergeCell ref="E33:G33"/>
    <mergeCell ref="C31:I31"/>
    <mergeCell ref="B32:I32"/>
    <mergeCell ref="E34:G34"/>
    <mergeCell ref="E35:G35"/>
    <mergeCell ref="E36:G36"/>
    <mergeCell ref="E37:G37"/>
    <mergeCell ref="E38:G38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106680</xdr:rowOff>
                  </from>
                  <to>
                    <xdr:col>1</xdr:col>
                    <xdr:colOff>502920</xdr:colOff>
                    <xdr:row>16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6EC8-C151-4821-AE82-E38880A63BB6}">
  <sheetPr>
    <pageSetUpPr fitToPage="1"/>
  </sheetPr>
  <dimension ref="A1:U43"/>
  <sheetViews>
    <sheetView workbookViewId="0">
      <selection activeCell="E28" sqref="E28:F30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2" t="s">
        <v>22</v>
      </c>
    </row>
    <row r="3" spans="1:21" ht="16.2">
      <c r="A3" s="7" t="s">
        <v>42</v>
      </c>
    </row>
    <row r="4" spans="1:21" ht="16.2">
      <c r="A4" s="7"/>
    </row>
    <row r="5" spans="1:21" ht="16.2">
      <c r="A5" s="7"/>
    </row>
    <row r="6" spans="1:21" ht="20.100000000000001" customHeight="1">
      <c r="A6" s="8"/>
      <c r="B6" s="45" t="s">
        <v>6</v>
      </c>
      <c r="C6" s="240" t="s">
        <v>43</v>
      </c>
      <c r="D6" s="241"/>
      <c r="E6" s="241"/>
      <c r="F6" s="241"/>
      <c r="G6" s="242"/>
      <c r="H6" s="46"/>
    </row>
    <row r="7" spans="1:21" ht="25.5" customHeight="1">
      <c r="A7" s="23"/>
      <c r="B7" s="47">
        <v>3</v>
      </c>
      <c r="C7" s="251"/>
      <c r="D7" s="193"/>
      <c r="E7" s="193"/>
      <c r="F7" s="193"/>
      <c r="G7" s="194"/>
      <c r="H7" s="8"/>
    </row>
    <row r="8" spans="1:21" ht="17.25" customHeight="1">
      <c r="A8" s="8"/>
      <c r="C8" s="48"/>
    </row>
    <row r="9" spans="1:21" ht="12.75" customHeight="1">
      <c r="A9" s="8"/>
      <c r="C9" s="24"/>
    </row>
    <row r="10" spans="1:21" s="11" customFormat="1" ht="24.9" customHeight="1">
      <c r="A10" s="49" t="s">
        <v>44</v>
      </c>
      <c r="B10" s="50"/>
      <c r="C10" s="51"/>
      <c r="D10" s="51"/>
      <c r="E10" s="51"/>
      <c r="F10" s="51"/>
      <c r="G10" s="51"/>
      <c r="H10" s="51"/>
      <c r="I10" s="51"/>
    </row>
    <row r="11" spans="1:21" s="11" customFormat="1" ht="20.100000000000001" customHeight="1">
      <c r="A11" s="52"/>
      <c r="B11" s="244" t="s">
        <v>45</v>
      </c>
      <c r="C11" s="208"/>
      <c r="D11" s="208"/>
      <c r="E11" s="208"/>
      <c r="F11" s="208"/>
      <c r="G11" s="208"/>
      <c r="H11" s="208"/>
      <c r="I11" s="209"/>
    </row>
    <row r="12" spans="1:21" s="11" customFormat="1" ht="15" customHeight="1">
      <c r="A12" s="52"/>
      <c r="B12" s="245" t="s">
        <v>46</v>
      </c>
      <c r="C12" s="246"/>
      <c r="D12" s="246"/>
      <c r="E12" s="246"/>
      <c r="F12" s="246"/>
      <c r="G12" s="246"/>
      <c r="H12" s="246"/>
      <c r="I12" s="247"/>
    </row>
    <row r="13" spans="1:21" s="7" customFormat="1" ht="15" customHeight="1">
      <c r="A13" s="53"/>
      <c r="B13" s="54"/>
      <c r="C13" s="231" t="s">
        <v>47</v>
      </c>
      <c r="D13" s="232"/>
      <c r="E13" s="232"/>
      <c r="F13" s="232"/>
      <c r="G13" s="232"/>
      <c r="H13" s="232"/>
      <c r="I13" s="23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54"/>
      <c r="C14" s="231" t="s">
        <v>66</v>
      </c>
      <c r="D14" s="232"/>
      <c r="E14" s="232"/>
      <c r="F14" s="232"/>
      <c r="G14" s="232"/>
      <c r="H14" s="232"/>
      <c r="I14" s="23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54"/>
      <c r="C15" s="231" t="s">
        <v>80</v>
      </c>
      <c r="D15" s="231"/>
      <c r="E15" s="231"/>
      <c r="F15" s="231"/>
      <c r="G15" s="231"/>
      <c r="H15" s="231"/>
      <c r="I15" s="239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58" customFormat="1" ht="15" customHeight="1">
      <c r="A16" s="55"/>
      <c r="B16" s="56"/>
      <c r="C16" s="231" t="s">
        <v>48</v>
      </c>
      <c r="D16" s="234"/>
      <c r="E16" s="234"/>
      <c r="F16" s="234"/>
      <c r="G16" s="234"/>
      <c r="H16" s="234"/>
      <c r="I16" s="235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5"/>
    </row>
    <row r="17" spans="1:21" s="58" customFormat="1" ht="15" customHeight="1">
      <c r="A17" s="55"/>
      <c r="B17" s="56"/>
      <c r="C17" s="231" t="s">
        <v>49</v>
      </c>
      <c r="D17" s="234"/>
      <c r="E17" s="234"/>
      <c r="F17" s="234"/>
      <c r="G17" s="234"/>
      <c r="H17" s="234"/>
      <c r="I17" s="235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5"/>
      <c r="U17" s="55"/>
    </row>
    <row r="18" spans="1:21" s="58" customFormat="1" ht="15" customHeight="1">
      <c r="A18" s="55"/>
      <c r="B18" s="56"/>
      <c r="C18" s="231" t="s">
        <v>3</v>
      </c>
      <c r="D18" s="234"/>
      <c r="E18" s="234"/>
      <c r="F18" s="234"/>
      <c r="G18" s="234"/>
      <c r="H18" s="234"/>
      <c r="I18" s="235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5"/>
      <c r="U18" s="55"/>
    </row>
    <row r="19" spans="1:21" s="11" customFormat="1" ht="24.75" customHeight="1">
      <c r="A19" s="52"/>
      <c r="B19" s="236" t="s">
        <v>67</v>
      </c>
      <c r="C19" s="237"/>
      <c r="D19" s="237"/>
      <c r="E19" s="237"/>
      <c r="F19" s="237"/>
      <c r="G19" s="237"/>
      <c r="H19" s="237"/>
      <c r="I19" s="238"/>
    </row>
    <row r="20" spans="1:21" ht="54.75" customHeight="1">
      <c r="A20" s="8"/>
      <c r="B20" s="252"/>
      <c r="C20" s="253"/>
      <c r="D20" s="253"/>
      <c r="E20" s="253"/>
      <c r="F20" s="253"/>
      <c r="G20" s="253"/>
      <c r="H20" s="253"/>
      <c r="I20" s="254"/>
    </row>
    <row r="21" spans="1:21" ht="15" customHeight="1">
      <c r="A21" s="8"/>
      <c r="B21" s="59"/>
      <c r="C21" s="59"/>
      <c r="D21" s="59"/>
      <c r="E21" s="59"/>
      <c r="F21" s="59"/>
      <c r="G21" s="59"/>
      <c r="H21" s="59"/>
      <c r="I21" s="59"/>
    </row>
    <row r="22" spans="1:21" ht="24.9" customHeight="1">
      <c r="A22" s="8"/>
      <c r="B22" s="226" t="s">
        <v>74</v>
      </c>
      <c r="C22" s="227"/>
      <c r="D22" s="248" t="s">
        <v>75</v>
      </c>
      <c r="E22" s="249"/>
      <c r="F22" s="250"/>
      <c r="G22" s="79"/>
      <c r="H22" s="23"/>
      <c r="I22" s="23"/>
    </row>
    <row r="23" spans="1:21" ht="15" customHeight="1">
      <c r="A23" s="8"/>
      <c r="B23" s="8"/>
      <c r="C23" s="78"/>
      <c r="D23" s="23" t="s">
        <v>76</v>
      </c>
      <c r="E23" s="23"/>
      <c r="F23" s="23"/>
      <c r="G23" s="23"/>
      <c r="H23" s="23"/>
      <c r="I23" s="78"/>
    </row>
    <row r="24" spans="1:21" ht="15" customHeight="1">
      <c r="A24" s="8"/>
      <c r="B24" s="78"/>
      <c r="C24" s="78"/>
      <c r="D24" s="78"/>
      <c r="E24" s="78"/>
      <c r="F24" s="78"/>
      <c r="G24" s="78"/>
      <c r="H24" s="78"/>
      <c r="I24" s="78"/>
    </row>
    <row r="25" spans="1:21" ht="24.9" customHeight="1">
      <c r="A25" s="60" t="s">
        <v>50</v>
      </c>
      <c r="B25" s="61"/>
      <c r="C25" s="62"/>
      <c r="D25" s="62"/>
      <c r="E25" s="62"/>
      <c r="F25" s="62"/>
      <c r="G25" s="62"/>
      <c r="H25" s="62"/>
      <c r="I25" s="62"/>
    </row>
    <row r="26" spans="1:21" s="11" customFormat="1" ht="20.100000000000001" customHeight="1">
      <c r="A26" s="52"/>
      <c r="B26" s="223" t="s">
        <v>51</v>
      </c>
      <c r="C26" s="224"/>
      <c r="D26" s="224"/>
      <c r="E26" s="224"/>
      <c r="F26" s="224"/>
      <c r="G26" s="224"/>
      <c r="H26" s="224"/>
      <c r="I26" s="225"/>
    </row>
    <row r="27" spans="1:21" ht="20.100000000000001" customHeight="1">
      <c r="A27" s="8"/>
      <c r="B27" s="63"/>
      <c r="C27" s="210"/>
      <c r="D27" s="210"/>
      <c r="E27" s="210" t="s">
        <v>52</v>
      </c>
      <c r="F27" s="210"/>
      <c r="G27" s="210" t="s">
        <v>53</v>
      </c>
      <c r="H27" s="210"/>
      <c r="I27" s="210"/>
    </row>
    <row r="28" spans="1:21" ht="20.100000000000001" customHeight="1">
      <c r="A28" s="8"/>
      <c r="B28" s="63"/>
      <c r="C28" s="210" t="s">
        <v>68</v>
      </c>
      <c r="D28" s="211"/>
      <c r="E28" s="212">
        <f>ROUNDDOWN(IF(D41*3/4&lt;150000,D41*3/4,150000),-3)</f>
        <v>0</v>
      </c>
      <c r="F28" s="213"/>
      <c r="G28" s="216" t="s">
        <v>69</v>
      </c>
      <c r="H28" s="217"/>
      <c r="I28" s="217"/>
    </row>
    <row r="29" spans="1:21" ht="20.100000000000001" customHeight="1">
      <c r="A29" s="8"/>
      <c r="B29" s="63"/>
      <c r="C29" s="210" t="s">
        <v>70</v>
      </c>
      <c r="D29" s="211"/>
      <c r="E29" s="212">
        <f>E30-E28</f>
        <v>0</v>
      </c>
      <c r="F29" s="213"/>
      <c r="G29" s="218" t="s">
        <v>71</v>
      </c>
      <c r="H29" s="219"/>
      <c r="I29" s="219"/>
    </row>
    <row r="30" spans="1:21" ht="20.100000000000001" customHeight="1">
      <c r="B30" s="63"/>
      <c r="C30" s="210" t="s">
        <v>72</v>
      </c>
      <c r="D30" s="211"/>
      <c r="E30" s="212">
        <f>D41</f>
        <v>0</v>
      </c>
      <c r="F30" s="213"/>
      <c r="G30" s="214" t="s">
        <v>73</v>
      </c>
      <c r="H30" s="215"/>
      <c r="I30" s="215"/>
    </row>
    <row r="31" spans="1:21" ht="20.100000000000001" customHeight="1">
      <c r="B31" s="22"/>
      <c r="C31" s="204"/>
      <c r="D31" s="205"/>
      <c r="E31" s="205"/>
      <c r="F31" s="205"/>
      <c r="G31" s="205"/>
      <c r="H31" s="205"/>
      <c r="I31" s="206"/>
    </row>
    <row r="32" spans="1:21" ht="20.100000000000001" customHeight="1">
      <c r="B32" s="207" t="s">
        <v>54</v>
      </c>
      <c r="C32" s="208"/>
      <c r="D32" s="208"/>
      <c r="E32" s="208"/>
      <c r="F32" s="208"/>
      <c r="G32" s="208"/>
      <c r="H32" s="208"/>
      <c r="I32" s="209"/>
    </row>
    <row r="33" spans="2:9" ht="20.100000000000001" customHeight="1">
      <c r="B33" s="64"/>
      <c r="C33" s="65" t="s">
        <v>55</v>
      </c>
      <c r="D33" s="65" t="s">
        <v>78</v>
      </c>
      <c r="E33" s="198" t="s">
        <v>56</v>
      </c>
      <c r="F33" s="199"/>
      <c r="G33" s="200"/>
      <c r="H33" s="65" t="s">
        <v>57</v>
      </c>
      <c r="I33" s="65" t="s">
        <v>58</v>
      </c>
    </row>
    <row r="34" spans="2:9" ht="20.100000000000001" customHeight="1">
      <c r="B34" s="66"/>
      <c r="C34" s="65">
        <v>1</v>
      </c>
      <c r="D34" s="83">
        <f>H34*I34</f>
        <v>0</v>
      </c>
      <c r="E34" s="192"/>
      <c r="F34" s="193"/>
      <c r="G34" s="194"/>
      <c r="H34" s="68"/>
      <c r="I34" s="67"/>
    </row>
    <row r="35" spans="2:9" ht="20.100000000000001" customHeight="1">
      <c r="B35" s="66"/>
      <c r="C35" s="65">
        <v>2</v>
      </c>
      <c r="D35" s="83">
        <f t="shared" ref="D35:D40" si="0">H35*I35</f>
        <v>0</v>
      </c>
      <c r="E35" s="192"/>
      <c r="F35" s="193"/>
      <c r="G35" s="194"/>
      <c r="H35" s="68"/>
      <c r="I35" s="67"/>
    </row>
    <row r="36" spans="2:9" ht="20.100000000000001" customHeight="1">
      <c r="B36" s="66"/>
      <c r="C36" s="65">
        <v>3</v>
      </c>
      <c r="D36" s="83">
        <f t="shared" si="0"/>
        <v>0</v>
      </c>
      <c r="E36" s="192"/>
      <c r="F36" s="193"/>
      <c r="G36" s="194"/>
      <c r="H36" s="68"/>
      <c r="I36" s="67"/>
    </row>
    <row r="37" spans="2:9" ht="20.100000000000001" customHeight="1">
      <c r="B37" s="66"/>
      <c r="C37" s="65">
        <v>4</v>
      </c>
      <c r="D37" s="83">
        <f t="shared" si="0"/>
        <v>0</v>
      </c>
      <c r="E37" s="192"/>
      <c r="F37" s="193"/>
      <c r="G37" s="194"/>
      <c r="H37" s="68"/>
      <c r="I37" s="67"/>
    </row>
    <row r="38" spans="2:9" ht="20.100000000000001" customHeight="1">
      <c r="B38" s="66"/>
      <c r="C38" s="65">
        <v>5</v>
      </c>
      <c r="D38" s="83">
        <f t="shared" si="0"/>
        <v>0</v>
      </c>
      <c r="E38" s="192"/>
      <c r="F38" s="193"/>
      <c r="G38" s="194"/>
      <c r="H38" s="68"/>
      <c r="I38" s="67"/>
    </row>
    <row r="39" spans="2:9" ht="20.100000000000001" customHeight="1">
      <c r="B39" s="66"/>
      <c r="C39" s="65">
        <v>6</v>
      </c>
      <c r="D39" s="83">
        <f t="shared" si="0"/>
        <v>0</v>
      </c>
      <c r="E39" s="192"/>
      <c r="F39" s="193"/>
      <c r="G39" s="194"/>
      <c r="H39" s="68"/>
      <c r="I39" s="67"/>
    </row>
    <row r="40" spans="2:9" ht="20.100000000000001" customHeight="1" thickBot="1">
      <c r="B40" s="66"/>
      <c r="C40" s="65">
        <v>7</v>
      </c>
      <c r="D40" s="83">
        <f t="shared" si="0"/>
        <v>0</v>
      </c>
      <c r="E40" s="192"/>
      <c r="F40" s="193"/>
      <c r="G40" s="194"/>
      <c r="H40" s="68"/>
      <c r="I40" s="67"/>
    </row>
    <row r="41" spans="2:9" ht="20.100000000000001" customHeight="1" thickTop="1" thickBot="1">
      <c r="B41" s="63"/>
      <c r="C41" s="69" t="s">
        <v>59</v>
      </c>
      <c r="D41" s="74">
        <f>SUM(D34:D40)</f>
        <v>0</v>
      </c>
      <c r="E41" s="195" t="s">
        <v>79</v>
      </c>
      <c r="F41" s="196"/>
      <c r="G41" s="196"/>
      <c r="H41" s="196"/>
      <c r="I41" s="197"/>
    </row>
    <row r="42" spans="2:9" ht="20.100000000000001" customHeight="1" thickTop="1">
      <c r="B42" s="80"/>
      <c r="C42" s="81"/>
      <c r="D42" s="81"/>
      <c r="E42" s="81"/>
      <c r="F42" s="81"/>
      <c r="G42" s="81"/>
      <c r="H42" s="81"/>
      <c r="I42" s="82"/>
    </row>
    <row r="43" spans="2:9" ht="11.25" customHeight="1">
      <c r="C43" s="24"/>
    </row>
  </sheetData>
  <mergeCells count="38">
    <mergeCell ref="B20:I20"/>
    <mergeCell ref="C14:I14"/>
    <mergeCell ref="C16:I16"/>
    <mergeCell ref="C17:I17"/>
    <mergeCell ref="C18:I18"/>
    <mergeCell ref="B19:I19"/>
    <mergeCell ref="C15:I15"/>
    <mergeCell ref="C6:G6"/>
    <mergeCell ref="C7:G7"/>
    <mergeCell ref="B11:I11"/>
    <mergeCell ref="B12:I12"/>
    <mergeCell ref="C13:I13"/>
    <mergeCell ref="B22:C22"/>
    <mergeCell ref="D22:F22"/>
    <mergeCell ref="B26:I26"/>
    <mergeCell ref="C27:D27"/>
    <mergeCell ref="E27:F27"/>
    <mergeCell ref="G27:I27"/>
    <mergeCell ref="C30:D30"/>
    <mergeCell ref="E30:F30"/>
    <mergeCell ref="G30:I30"/>
    <mergeCell ref="C28:D28"/>
    <mergeCell ref="E28:F28"/>
    <mergeCell ref="G28:I28"/>
    <mergeCell ref="C29:D29"/>
    <mergeCell ref="E29:F29"/>
    <mergeCell ref="G29:I29"/>
    <mergeCell ref="E39:G39"/>
    <mergeCell ref="E40:G40"/>
    <mergeCell ref="E41:I41"/>
    <mergeCell ref="E33:G33"/>
    <mergeCell ref="C31:I31"/>
    <mergeCell ref="B32:I32"/>
    <mergeCell ref="E34:G34"/>
    <mergeCell ref="E35:G35"/>
    <mergeCell ref="E36:G36"/>
    <mergeCell ref="E37:G37"/>
    <mergeCell ref="E38:G38"/>
  </mergeCells>
  <phoneticPr fontId="1"/>
  <pageMargins left="0.7" right="0.7" top="0.75" bottom="0.75" header="0.3" footer="0.3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121920</xdr:rowOff>
                  </from>
                  <to>
                    <xdr:col>1</xdr:col>
                    <xdr:colOff>518160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121920</xdr:rowOff>
                  </from>
                  <to>
                    <xdr:col>1</xdr:col>
                    <xdr:colOff>518160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106680</xdr:rowOff>
                  </from>
                  <to>
                    <xdr:col>1</xdr:col>
                    <xdr:colOff>502920</xdr:colOff>
                    <xdr:row>15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137160</xdr:rowOff>
                  </from>
                  <to>
                    <xdr:col>1</xdr:col>
                    <xdr:colOff>518160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502920</xdr:colOff>
                    <xdr:row>16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実績報告書</vt:lpstr>
      <vt:lpstr>実績内訳</vt:lpstr>
      <vt:lpstr>事業実績（個票）1</vt:lpstr>
      <vt:lpstr>事業実績（個票）2</vt:lpstr>
      <vt:lpstr>事業実績（個票）3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2023-11-09T02:43:51Z</dcterms:modified>
</cp:coreProperties>
</file>