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F2783E51-04AB-437F-B0A2-122A2F1EBDB2}" xr6:coauthVersionLast="36" xr6:coauthVersionMax="36" xr10:uidLastSave="{00000000-0000-0000-0000-000000000000}"/>
  <bookViews>
    <workbookView xWindow="0" yWindow="0" windowWidth="22260" windowHeight="12648" tabRatio="67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1" r:id="rId4"/>
    <sheet name="事業実績（個票）3" sheetId="22" r:id="rId5"/>
  </sheets>
  <definedNames>
    <definedName name="_xlnm.Print_Area" localSheetId="0">実績報告書!$A$1:$T$30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2" l="1"/>
  <c r="E30" i="21"/>
  <c r="D35" i="11"/>
  <c r="D34" i="11"/>
  <c r="D41" i="22" l="1"/>
  <c r="E28" i="22" s="1"/>
  <c r="D41" i="21"/>
  <c r="E28" i="21" s="1"/>
  <c r="D20" i="9" l="1"/>
  <c r="D41" i="11" l="1"/>
  <c r="E28" i="11" l="1"/>
  <c r="E30" i="11"/>
  <c r="H20" i="9"/>
  <c r="E19" i="9"/>
  <c r="G19" i="9" s="1"/>
  <c r="I19" i="9" s="1"/>
  <c r="E18" i="9"/>
  <c r="G18" i="9" s="1"/>
  <c r="I18" i="9" s="1"/>
  <c r="E17" i="9"/>
  <c r="G17" i="9" s="1"/>
  <c r="I17" i="9" s="1"/>
  <c r="E16" i="9"/>
  <c r="G16" i="9" s="1"/>
  <c r="I16" i="9" s="1"/>
  <c r="E15" i="9"/>
  <c r="G15" i="9" s="1"/>
  <c r="I15" i="9" s="1"/>
  <c r="E14" i="9"/>
  <c r="G14" i="9" s="1"/>
  <c r="I14" i="9" s="1"/>
  <c r="E13" i="9"/>
  <c r="G13" i="9" s="1"/>
  <c r="I13" i="9" s="1"/>
  <c r="E12" i="9"/>
  <c r="G12" i="9" s="1"/>
  <c r="I12" i="9" s="1"/>
  <c r="E11" i="9"/>
  <c r="G11" i="9" s="1"/>
  <c r="I11" i="9" s="1"/>
  <c r="E10" i="9"/>
  <c r="G10" i="9" s="1"/>
  <c r="I10" i="9" s="1"/>
  <c r="E9" i="9"/>
  <c r="G9" i="9" s="1"/>
  <c r="I9" i="9" s="1"/>
  <c r="E8" i="9"/>
  <c r="G8" i="9" s="1"/>
  <c r="I8" i="9" s="1"/>
  <c r="E7" i="9"/>
  <c r="G7" i="9" s="1"/>
  <c r="I7" i="9" s="1"/>
  <c r="E6" i="9"/>
  <c r="G6" i="9" s="1"/>
  <c r="I6" i="9" s="1"/>
  <c r="E5" i="9"/>
  <c r="G5" i="9" s="1"/>
  <c r="E29" i="11" l="1"/>
  <c r="G20" i="9"/>
  <c r="I5" i="9"/>
  <c r="I20" i="9" s="1"/>
</calcChain>
</file>

<file path=xl/sharedStrings.xml><?xml version="1.0" encoding="utf-8"?>
<sst xmlns="http://schemas.openxmlformats.org/spreadsheetml/2006/main" count="171" uniqueCount="99">
  <si>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</si>
  <si>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</si>
  <si>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</si>
  <si>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</si>
  <si>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</si>
  <si>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</si>
  <si>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</si>
  <si>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</si>
  <si>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</si>
  <si>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</si>
  <si>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</si>
  <si>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</si>
  <si>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</si>
  <si>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</si>
  <si>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補助金清算額</t>
    <rPh sb="0" eb="3">
      <t>ホジョキン</t>
    </rPh>
    <rPh sb="3" eb="5">
      <t>セイサン</t>
    </rPh>
    <rPh sb="5" eb="6">
      <t>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</si>
  <si>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</si>
  <si>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</si>
  <si>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補助金清算額
（d)と(e)を比較し少ない額</t>
    <rPh sb="0" eb="3">
      <t>ホジョキン</t>
    </rPh>
    <rPh sb="3" eb="5">
      <t>セイサン</t>
    </rPh>
    <rPh sb="5" eb="6">
      <t>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</si>
  <si>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</si>
  <si>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</si>
  <si>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</si>
  <si>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</si>
  <si>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</si>
  <si>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</si>
  <si>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</si>
  <si>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</si>
  <si>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</si>
  <si>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</si>
  <si>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</si>
  <si>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</si>
  <si>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</si>
  <si>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</si>
  <si>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</si>
  <si>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</si>
  <si>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</si>
  <si>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</si>
  <si>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</si>
  <si>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</si>
  <si>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</si>
  <si>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</si>
  <si>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t>１．事業計画</t>
    <rPh sb="2" eb="6">
      <t>ジギョウケイカク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</si>
  <si>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</si>
  <si>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</si>
  <si>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</si>
  <si>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</si>
  <si>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</si>
  <si>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</si>
  <si>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</si>
  <si>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</si>
  <si>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</si>
  <si>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</si>
  <si>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</si>
  <si>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</si>
  <si>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</si>
  <si>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</si>
  <si>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</si>
  <si>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別記様式第４号（第９条関係）　＜歯科技工所用＞</t>
    <rPh sb="4" eb="5">
      <t>ダイ</t>
    </rPh>
    <rPh sb="6" eb="7">
      <t>ゴウ</t>
    </rPh>
    <rPh sb="8" eb="9">
      <t>ダイ</t>
    </rPh>
    <rPh sb="10" eb="13">
      <t>ジョウカンケイ</t>
    </rPh>
    <rPh sb="16" eb="21">
      <t>シカギコウショ</t>
    </rPh>
    <rPh sb="21" eb="22">
      <t>ヨウ</t>
    </rPh>
    <phoneticPr fontId="1"/>
  </si>
  <si>
    <t>実績内訳＜歯科技工所用＞</t>
    <rPh sb="0" eb="2">
      <t>ジッセキ</t>
    </rPh>
    <rPh sb="2" eb="4">
      <t>ウチワケ</t>
    </rPh>
    <rPh sb="5" eb="10">
      <t>シカギコウショ</t>
    </rPh>
    <rPh sb="10" eb="11">
      <t>ヨウ</t>
    </rPh>
    <phoneticPr fontId="1"/>
  </si>
  <si>
    <t>事業実績（個票）＜歯科技工所用＞</t>
    <rPh sb="0" eb="2">
      <t>ジギョウ</t>
    </rPh>
    <rPh sb="2" eb="4">
      <t>ジッセキ</t>
    </rPh>
    <rPh sb="5" eb="7">
      <t>コヒョウ</t>
    </rPh>
    <rPh sb="9" eb="14">
      <t>シカギコウショ</t>
    </rPh>
    <rPh sb="14" eb="15">
      <t>ヨウ</t>
    </rPh>
    <rPh sb="15" eb="16">
      <t>ショヨウ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</si>
  <si>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補助対象となる歯科技工所ごとに作成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3">
      <t>シカギコウショ</t>
    </rPh>
    <rPh sb="16" eb="18">
      <t>サクセイ</t>
    </rPh>
    <phoneticPr fontId="1"/>
  </si>
  <si>
    <t>歯科技工所名</t>
    <rPh sb="0" eb="5">
      <t>シカギコウショ</t>
    </rPh>
    <rPh sb="5" eb="6">
      <t>メイ</t>
    </rPh>
    <phoneticPr fontId="1"/>
  </si>
  <si>
    <t>　２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</si>
  <si>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</si>
  <si>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</si>
  <si>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</si>
  <si>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</si>
  <si>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</si>
  <si>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</si>
  <si>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</si>
  <si>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</si>
  <si>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</si>
  <si>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</si>
  <si>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</si>
  <si>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</si>
  <si>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</si>
  <si>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</si>
  <si>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</si>
  <si>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</si>
  <si>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</si>
  <si>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</si>
  <si>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</si>
  <si>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</si>
  <si>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</si>
  <si>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カブシキガイシャ○○</t>
    <phoneticPr fontId="1"/>
  </si>
  <si>
    <t>株式会社○○</t>
    <rPh sb="0" eb="4">
      <t>カブシキガイシャ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</si>
  <si>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</si>
  <si>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</si>
  <si>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代表取締役</t>
    <rPh sb="0" eb="5">
      <t>ダイヒョウトリシマリヤク</t>
    </rPh>
    <phoneticPr fontId="1"/>
  </si>
  <si>
    <t>123－4567</t>
    <phoneticPr fontId="1"/>
  </si>
  <si>
    <t>京都</t>
    <rPh sb="0" eb="2">
      <t>キョウト</t>
    </rPh>
    <phoneticPr fontId="1"/>
  </si>
  <si>
    <t>○○市○○区○○町○○番地</t>
    <rPh sb="2" eb="3">
      <t>シ</t>
    </rPh>
    <rPh sb="5" eb="6">
      <t>ク</t>
    </rPh>
    <rPh sb="6" eb="9">
      <t>マルマルチョウ</t>
    </rPh>
    <rPh sb="11" eb="13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</si>
  <si>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</si>
  <si>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</si>
  <si>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</si>
  <si>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○○歯科技工所</t>
    <rPh sb="2" eb="4">
      <t>シカ</t>
    </rPh>
    <rPh sb="4" eb="7">
      <t>ギコウショ</t>
    </rPh>
    <phoneticPr fontId="1"/>
  </si>
  <si>
    <t>○○歯科技工所</t>
    <rPh sb="0" eb="7">
      <t>マルマルシカギコウショ</t>
    </rPh>
    <phoneticPr fontId="1"/>
  </si>
  <si>
    <t>光熱費の負担が増加しており、照明器具をLED照明に交換することにより、消費電力を抑え、電気代の削減を図る。</t>
    <phoneticPr fontId="1"/>
  </si>
  <si>
    <t>LED照明器具</t>
    <rPh sb="3" eb="5">
      <t>ショウメイ</t>
    </rPh>
    <rPh sb="5" eb="7">
      <t>キグ</t>
    </rPh>
    <phoneticPr fontId="1"/>
  </si>
  <si>
    <t>LED照明設置工事費</t>
    <rPh sb="3" eb="5">
      <t>ショウメイ</t>
    </rPh>
    <rPh sb="5" eb="7">
      <t>セッチ</t>
    </rPh>
    <rPh sb="7" eb="10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</si>
</sst>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 "/>
  </numFmts>
  <fonts count="3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2"/>
      <color rgb="FFFF0000"/>
      <name val="Yu Gothic"/>
      <family val="2"/>
      <scheme val="minor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176" fontId="18" fillId="0" borderId="58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30" fillId="2" borderId="1" xfId="0" applyFont="1" applyFill="1" applyBorder="1" applyAlignment="1">
      <alignment vertical="center" wrapText="1"/>
    </xf>
    <xf numFmtId="38" fontId="30" fillId="2" borderId="1" xfId="1" applyFont="1" applyFill="1" applyBorder="1" applyAlignment="1">
      <alignment vertical="center"/>
    </xf>
    <xf numFmtId="38" fontId="31" fillId="2" borderId="1" xfId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38" fontId="32" fillId="0" borderId="1" xfId="1" applyFont="1" applyFill="1" applyBorder="1" applyAlignment="1">
      <alignment vertical="center"/>
    </xf>
    <xf numFmtId="38" fontId="32" fillId="0" borderId="2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26" fillId="2" borderId="35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37" xfId="0" applyFont="1" applyFill="1" applyBorder="1" applyAlignment="1">
      <alignment horizontal="left" vertical="center"/>
    </xf>
    <xf numFmtId="0" fontId="26" fillId="2" borderId="25" xfId="0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27" fillId="2" borderId="43" xfId="0" applyFont="1" applyFill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24" fillId="2" borderId="2" xfId="0" applyNumberFormat="1" applyFont="1" applyFill="1" applyBorder="1" applyAlignment="1"/>
    <xf numFmtId="177" fontId="25" fillId="2" borderId="2" xfId="0" applyNumberFormat="1" applyFont="1" applyFill="1" applyBorder="1" applyAlignment="1"/>
    <xf numFmtId="177" fontId="24" fillId="2" borderId="1" xfId="0" applyNumberFormat="1" applyFont="1" applyFill="1" applyBorder="1" applyAlignment="1"/>
    <xf numFmtId="177" fontId="25" fillId="2" borderId="1" xfId="0" applyNumberFormat="1" applyFont="1" applyFill="1" applyBorder="1" applyAlignment="1"/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2" borderId="6" xfId="0" applyFont="1" applyFill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26" fillId="2" borderId="27" xfId="0" applyFont="1" applyFill="1" applyBorder="1" applyAlignment="1">
      <alignment horizontal="left" vertical="center" wrapText="1"/>
    </xf>
    <xf numFmtId="0" fontId="27" fillId="2" borderId="27" xfId="0" applyFont="1" applyFill="1" applyBorder="1" applyAlignment="1">
      <alignment horizontal="left" vertical="center" wrapText="1"/>
    </xf>
    <xf numFmtId="0" fontId="27" fillId="2" borderId="28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7" fillId="2" borderId="53" xfId="0" quotePrefix="1" applyFont="1" applyFill="1" applyBorder="1" applyAlignment="1">
      <alignment horizontal="center" vertical="center"/>
    </xf>
    <xf numFmtId="0" fontId="27" fillId="2" borderId="16" xfId="0" quotePrefix="1" applyFont="1" applyFill="1" applyBorder="1" applyAlignment="1">
      <alignment horizontal="center" vertical="center"/>
    </xf>
    <xf numFmtId="0" fontId="27" fillId="2" borderId="9" xfId="0" quotePrefix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27" fillId="2" borderId="54" xfId="0" applyFont="1" applyFill="1" applyBorder="1" applyAlignment="1"/>
    <xf numFmtId="0" fontId="29" fillId="0" borderId="54" xfId="0" applyFont="1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26" fillId="2" borderId="22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3" fillId="0" borderId="25" xfId="0" applyFont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7" xfId="0" applyFont="1" applyBorder="1" applyAlignment="1">
      <alignment horizontal="left" vertical="center"/>
    </xf>
    <xf numFmtId="0" fontId="26" fillId="2" borderId="62" xfId="0" applyFont="1" applyFill="1" applyBorder="1" applyAlignment="1">
      <alignment vertical="top" wrapText="1"/>
    </xf>
    <xf numFmtId="0" fontId="26" fillId="2" borderId="63" xfId="0" applyFont="1" applyFill="1" applyBorder="1" applyAlignment="1">
      <alignment vertical="top" wrapText="1"/>
    </xf>
    <xf numFmtId="0" fontId="26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58" fontId="27" fillId="2" borderId="22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176" fontId="33" fillId="0" borderId="1" xfId="1" applyNumberFormat="1" applyFont="1" applyFill="1" applyBorder="1" applyAlignment="1">
      <alignment vertical="center"/>
    </xf>
    <xf numFmtId="176" fontId="3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25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2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936625</xdr:colOff>
      <xdr:row>1</xdr:row>
      <xdr:rowOff>150812</xdr:rowOff>
    </xdr:from>
    <xdr:to>
      <xdr:col>10</xdr:col>
      <xdr:colOff>174780</xdr:colOff>
      <xdr:row>3</xdr:row>
      <xdr:rowOff>117818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36750" y="452437"/>
          <a:ext cx="3381530" cy="5702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記入例（歯科技工所）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39688</xdr:colOff>
      <xdr:row>2</xdr:row>
      <xdr:rowOff>174625</xdr:rowOff>
    </xdr:from>
    <xdr:to>
      <xdr:col>19</xdr:col>
      <xdr:colOff>158594</xdr:colOff>
      <xdr:row>3</xdr:row>
      <xdr:rowOff>149566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11813" y="777875"/>
          <a:ext cx="3547906" cy="276566"/>
        </a:xfrm>
        <a:prstGeom prst="borderCallout1">
          <a:avLst>
            <a:gd name="adj1" fmla="val 317"/>
            <a:gd name="adj2" fmla="val 37840"/>
            <a:gd name="adj3" fmla="val -60924"/>
            <a:gd name="adj4" fmla="val 483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8</xdr:col>
      <xdr:colOff>396875</xdr:colOff>
      <xdr:row>13</xdr:row>
      <xdr:rowOff>103187</xdr:rowOff>
    </xdr:from>
    <xdr:to>
      <xdr:col>10</xdr:col>
      <xdr:colOff>338666</xdr:colOff>
      <xdr:row>14</xdr:row>
      <xdr:rowOff>174625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4075" y="3722687"/>
          <a:ext cx="792691" cy="325438"/>
        </a:xfrm>
        <a:prstGeom prst="borderCallout1">
          <a:avLst>
            <a:gd name="adj1" fmla="val 23628"/>
            <a:gd name="adj2" fmla="val -76"/>
            <a:gd name="adj3" fmla="val 89179"/>
            <a:gd name="adj4" fmla="val -81736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略称不可</a:t>
          </a:r>
        </a:p>
      </xdr:txBody>
    </xdr:sp>
    <xdr:clientData/>
  </xdr:twoCellAnchor>
  <xdr:twoCellAnchor>
    <xdr:from>
      <xdr:col>17</xdr:col>
      <xdr:colOff>388472</xdr:colOff>
      <xdr:row>19</xdr:row>
      <xdr:rowOff>186765</xdr:rowOff>
    </xdr:from>
    <xdr:to>
      <xdr:col>18</xdr:col>
      <xdr:colOff>179295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722" y="5520765"/>
          <a:ext cx="216273" cy="194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37353</xdr:colOff>
      <xdr:row>20</xdr:row>
      <xdr:rowOff>395941</xdr:rowOff>
    </xdr:from>
    <xdr:to>
      <xdr:col>19</xdr:col>
      <xdr:colOff>385179</xdr:colOff>
      <xdr:row>21</xdr:row>
      <xdr:rowOff>164508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08153" y="6110941"/>
          <a:ext cx="1624176" cy="301967"/>
        </a:xfrm>
        <a:prstGeom prst="borderCallout1">
          <a:avLst>
            <a:gd name="adj1" fmla="val 135905"/>
            <a:gd name="adj2" fmla="val -14503"/>
            <a:gd name="adj3" fmla="val 50356"/>
            <a:gd name="adj4" fmla="val -90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246063</xdr:colOff>
      <xdr:row>17</xdr:row>
      <xdr:rowOff>174625</xdr:rowOff>
    </xdr:from>
    <xdr:to>
      <xdr:col>18</xdr:col>
      <xdr:colOff>47603</xdr:colOff>
      <xdr:row>18</xdr:row>
      <xdr:rowOff>226785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91413" y="4937125"/>
          <a:ext cx="1077890" cy="306160"/>
        </a:xfrm>
        <a:prstGeom prst="borderCallout1">
          <a:avLst>
            <a:gd name="adj1" fmla="val 146650"/>
            <a:gd name="adj2" fmla="val 112414"/>
            <a:gd name="adj3" fmla="val 60455"/>
            <a:gd name="adj4" fmla="val 9992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  <xdr:twoCellAnchor>
    <xdr:from>
      <xdr:col>7</xdr:col>
      <xdr:colOff>325438</xdr:colOff>
      <xdr:row>17</xdr:row>
      <xdr:rowOff>222250</xdr:rowOff>
    </xdr:from>
    <xdr:to>
      <xdr:col>11</xdr:col>
      <xdr:colOff>226274</xdr:colOff>
      <xdr:row>18</xdr:row>
      <xdr:rowOff>274410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67188" y="4984750"/>
          <a:ext cx="1602636" cy="306160"/>
        </a:xfrm>
        <a:prstGeom prst="borderCallout1">
          <a:avLst>
            <a:gd name="adj1" fmla="val 149090"/>
            <a:gd name="adj2" fmla="val -9392"/>
            <a:gd name="adj3" fmla="val 55575"/>
            <a:gd name="adj4" fmla="val 6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7</xdr:row>
      <xdr:rowOff>28575</xdr:rowOff>
    </xdr:from>
    <xdr:to>
      <xdr:col>8</xdr:col>
      <xdr:colOff>377190</xdr:colOff>
      <xdr:row>7</xdr:row>
      <xdr:rowOff>327025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62350" y="2514600"/>
          <a:ext cx="2796540" cy="298450"/>
        </a:xfrm>
        <a:prstGeom prst="borderCallout1">
          <a:avLst>
            <a:gd name="adj1" fmla="val 529"/>
            <a:gd name="adj2" fmla="val 69629"/>
            <a:gd name="adj3" fmla="val -287067"/>
            <a:gd name="adj4" fmla="val 7063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  <xdr:twoCellAnchor>
    <xdr:from>
      <xdr:col>1</xdr:col>
      <xdr:colOff>200025</xdr:colOff>
      <xdr:row>5</xdr:row>
      <xdr:rowOff>219075</xdr:rowOff>
    </xdr:from>
    <xdr:to>
      <xdr:col>4</xdr:col>
      <xdr:colOff>531495</xdr:colOff>
      <xdr:row>6</xdr:row>
      <xdr:rowOff>136525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5275" y="1943100"/>
          <a:ext cx="3284220" cy="298450"/>
        </a:xfrm>
        <a:prstGeom prst="borderCallout1">
          <a:avLst>
            <a:gd name="adj1" fmla="val 529"/>
            <a:gd name="adj2" fmla="val 69629"/>
            <a:gd name="adj3" fmla="val -107196"/>
            <a:gd name="adj4" fmla="val 7642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129540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12</xdr:row>
          <xdr:rowOff>114300</xdr:rowOff>
        </xdr:from>
        <xdr:to>
          <xdr:col>1</xdr:col>
          <xdr:colOff>525780</xdr:colOff>
          <xdr:row>14</xdr:row>
          <xdr:rowOff>60960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60960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11</xdr:row>
          <xdr:rowOff>137160</xdr:rowOff>
        </xdr:from>
        <xdr:to>
          <xdr:col>1</xdr:col>
          <xdr:colOff>525780</xdr:colOff>
          <xdr:row>13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518160</xdr:colOff>
          <xdr:row>16</xdr:row>
          <xdr:rowOff>68580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565150</xdr:colOff>
      <xdr:row>8</xdr:row>
      <xdr:rowOff>69850</xdr:rowOff>
    </xdr:from>
    <xdr:to>
      <xdr:col>7</xdr:col>
      <xdr:colOff>684213</xdr:colOff>
      <xdr:row>9</xdr:row>
      <xdr:rowOff>190500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03700" y="1898650"/>
          <a:ext cx="1731963" cy="279400"/>
        </a:xfrm>
        <a:prstGeom prst="borderCallout1">
          <a:avLst>
            <a:gd name="adj1" fmla="val 37274"/>
            <a:gd name="adj2" fmla="val 159"/>
            <a:gd name="adj3" fmla="val 160817"/>
            <a:gd name="adj4" fmla="val -217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2</xdr:col>
      <xdr:colOff>419100</xdr:colOff>
      <xdr:row>23</xdr:row>
      <xdr:rowOff>25400</xdr:rowOff>
    </xdr:from>
    <xdr:to>
      <xdr:col>7</xdr:col>
      <xdr:colOff>151870</xdr:colOff>
      <xdr:row>24</xdr:row>
      <xdr:rowOff>114299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38300" y="5619750"/>
          <a:ext cx="3765020" cy="27939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事業完了（予定日）年月日を和暦で、数字は半角で記入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129540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12</xdr:row>
          <xdr:rowOff>114300</xdr:rowOff>
        </xdr:from>
        <xdr:to>
          <xdr:col>1</xdr:col>
          <xdr:colOff>525780</xdr:colOff>
          <xdr:row>14</xdr:row>
          <xdr:rowOff>60960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60960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11</xdr:row>
          <xdr:rowOff>137160</xdr:rowOff>
        </xdr:from>
        <xdr:to>
          <xdr:col>1</xdr:col>
          <xdr:colOff>525780</xdr:colOff>
          <xdr:row>13</xdr:row>
          <xdr:rowOff>68580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106680</xdr:rowOff>
        </xdr:from>
        <xdr:to>
          <xdr:col>1</xdr:col>
          <xdr:colOff>510540</xdr:colOff>
          <xdr:row>16</xdr:row>
          <xdr:rowOff>60960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129540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12</xdr:row>
          <xdr:rowOff>114300</xdr:rowOff>
        </xdr:from>
        <xdr:to>
          <xdr:col>1</xdr:col>
          <xdr:colOff>525780</xdr:colOff>
          <xdr:row>14</xdr:row>
          <xdr:rowOff>60960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60960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11</xdr:row>
          <xdr:rowOff>137160</xdr:rowOff>
        </xdr:from>
        <xdr:to>
          <xdr:col>1</xdr:col>
          <xdr:colOff>525780</xdr:colOff>
          <xdr:row>13</xdr:row>
          <xdr:rowOff>68580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510540</xdr:colOff>
          <xdr:row>16</xdr:row>
          <xdr:rowOff>68580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5.59765625" customWidth="1"/>
    <col min="4" max="4" width="20.59765625" customWidth="1"/>
    <col min="5" max="20" width="5.59765625" customWidth="1"/>
  </cols>
  <sheetData>
    <row r="1" spans="1:20" ht="24.45" customHeight="1">
      <c r="A1" s="19" t="s">
        <v>56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24</v>
      </c>
      <c r="O2" s="80">
        <v>6</v>
      </c>
      <c r="P2" s="36" t="s">
        <v>25</v>
      </c>
      <c r="Q2" s="80">
        <v>1</v>
      </c>
      <c r="R2" s="36" t="s">
        <v>26</v>
      </c>
      <c r="S2" s="80">
        <v>31</v>
      </c>
      <c r="T2" s="36" t="s">
        <v>27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89" t="s">
        <v>11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7"/>
    </row>
    <row r="7" spans="1:20" s="1" customFormat="1" ht="93.75" customHeight="1">
      <c r="A7" s="91" t="s">
        <v>12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0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15" t="s">
        <v>13</v>
      </c>
      <c r="B9" s="115"/>
      <c r="C9" s="115"/>
      <c r="D9" s="115"/>
      <c r="E9" s="117">
        <v>150000</v>
      </c>
      <c r="F9" s="118"/>
      <c r="G9" s="118"/>
      <c r="H9" s="118"/>
      <c r="I9" s="44" t="s">
        <v>2</v>
      </c>
      <c r="J9" s="21" t="s">
        <v>62</v>
      </c>
      <c r="K9" s="27"/>
      <c r="L9" s="27"/>
      <c r="M9" s="27"/>
      <c r="N9" s="27"/>
      <c r="O9" s="27"/>
      <c r="P9" s="27"/>
      <c r="Q9" s="27"/>
      <c r="R9" s="27"/>
      <c r="S9" s="27"/>
    </row>
    <row r="10" spans="1:20" s="1" customFormat="1" ht="30" customHeight="1">
      <c r="A10" s="115" t="s">
        <v>14</v>
      </c>
      <c r="B10" s="115"/>
      <c r="C10" s="115"/>
      <c r="D10" s="116"/>
      <c r="E10" s="119">
        <v>150000</v>
      </c>
      <c r="F10" s="120"/>
      <c r="G10" s="120"/>
      <c r="H10" s="120"/>
      <c r="I10" s="17" t="s">
        <v>2</v>
      </c>
      <c r="J10" s="21" t="s">
        <v>63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93" t="s">
        <v>8</v>
      </c>
      <c r="B14" s="94"/>
      <c r="C14" s="99" t="s">
        <v>28</v>
      </c>
      <c r="D14" s="38" t="s">
        <v>29</v>
      </c>
      <c r="E14" s="101" t="s">
        <v>83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2"/>
    </row>
    <row r="15" spans="1:20" s="1" customFormat="1" ht="25.05" customHeight="1">
      <c r="A15" s="95"/>
      <c r="B15" s="96"/>
      <c r="C15" s="100"/>
      <c r="D15" s="39" t="s">
        <v>30</v>
      </c>
      <c r="E15" s="103" t="s">
        <v>84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</row>
    <row r="16" spans="1:20" s="1" customFormat="1" ht="20.100000000000001" customHeight="1">
      <c r="A16" s="95"/>
      <c r="B16" s="96"/>
      <c r="C16" s="100"/>
      <c r="D16" s="40" t="s">
        <v>29</v>
      </c>
      <c r="E16" s="105" t="s">
        <v>85</v>
      </c>
      <c r="F16" s="106"/>
      <c r="G16" s="106"/>
      <c r="H16" s="106"/>
      <c r="I16" s="106"/>
      <c r="J16" s="106"/>
      <c r="K16" s="107"/>
      <c r="L16" s="108"/>
      <c r="M16" s="109"/>
      <c r="N16" s="110"/>
      <c r="O16" s="110"/>
      <c r="P16" s="110"/>
      <c r="Q16" s="110"/>
      <c r="R16" s="110"/>
      <c r="S16" s="110"/>
      <c r="T16" s="111"/>
    </row>
    <row r="17" spans="1:20" s="1" customFormat="1" ht="25.05" customHeight="1" thickBot="1">
      <c r="A17" s="95"/>
      <c r="B17" s="96"/>
      <c r="C17" s="100"/>
      <c r="D17" s="41" t="s">
        <v>31</v>
      </c>
      <c r="E17" s="112" t="s">
        <v>86</v>
      </c>
      <c r="F17" s="113"/>
      <c r="G17" s="113"/>
      <c r="H17" s="113"/>
      <c r="I17" s="113"/>
      <c r="J17" s="113"/>
      <c r="K17" s="114"/>
      <c r="L17" s="121" t="s">
        <v>32</v>
      </c>
      <c r="M17" s="122"/>
      <c r="N17" s="123" t="s">
        <v>87</v>
      </c>
      <c r="O17" s="124"/>
      <c r="P17" s="124"/>
      <c r="Q17" s="124"/>
      <c r="R17" s="124"/>
      <c r="S17" s="124"/>
      <c r="T17" s="125"/>
    </row>
    <row r="18" spans="1:20" s="1" customFormat="1" ht="20.100000000000001" customHeight="1">
      <c r="A18" s="95"/>
      <c r="B18" s="96"/>
      <c r="C18" s="126" t="s">
        <v>33</v>
      </c>
      <c r="D18" s="42" t="s">
        <v>1</v>
      </c>
      <c r="E18" s="161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</row>
    <row r="19" spans="1:20" s="1" customFormat="1" ht="25.05" customHeight="1" thickBot="1">
      <c r="A19" s="95"/>
      <c r="B19" s="96"/>
      <c r="C19" s="127"/>
      <c r="D19" s="39" t="s">
        <v>34</v>
      </c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6"/>
    </row>
    <row r="20" spans="1:20" s="1" customFormat="1" ht="30" customHeight="1">
      <c r="A20" s="95"/>
      <c r="B20" s="96"/>
      <c r="C20" s="155" t="s">
        <v>35</v>
      </c>
      <c r="D20" s="156"/>
      <c r="E20" s="43" t="s">
        <v>0</v>
      </c>
      <c r="F20" s="167" t="s">
        <v>88</v>
      </c>
      <c r="G20" s="168"/>
      <c r="H20" s="168"/>
      <c r="I20" s="168"/>
      <c r="J20" s="169"/>
      <c r="K20" s="170" t="s">
        <v>4</v>
      </c>
      <c r="L20" s="171"/>
      <c r="M20" s="172" t="s">
        <v>89</v>
      </c>
      <c r="N20" s="173"/>
      <c r="O20" s="173"/>
      <c r="P20" s="173"/>
      <c r="Q20" s="173"/>
      <c r="R20" s="174" t="s">
        <v>82</v>
      </c>
      <c r="S20" s="175"/>
      <c r="T20" s="176"/>
    </row>
    <row r="21" spans="1:20" s="1" customFormat="1" ht="42" customHeight="1">
      <c r="A21" s="95"/>
      <c r="B21" s="96"/>
      <c r="C21" s="157"/>
      <c r="D21" s="158"/>
      <c r="E21" s="138" t="s">
        <v>90</v>
      </c>
      <c r="F21" s="13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1"/>
    </row>
    <row r="22" spans="1:20" s="1" customFormat="1" ht="18.600000000000001" thickBot="1">
      <c r="A22" s="95"/>
      <c r="B22" s="96"/>
      <c r="C22" s="159"/>
      <c r="D22" s="160"/>
      <c r="E22" s="142" t="s">
        <v>81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4"/>
    </row>
    <row r="23" spans="1:20" s="1" customFormat="1" ht="25.05" customHeight="1">
      <c r="A23" s="95"/>
      <c r="B23" s="96"/>
      <c r="C23" s="145" t="s">
        <v>36</v>
      </c>
      <c r="D23" s="146"/>
      <c r="E23" s="147" t="s">
        <v>91</v>
      </c>
      <c r="F23" s="147"/>
      <c r="G23" s="147"/>
      <c r="H23" s="147"/>
      <c r="I23" s="147"/>
      <c r="J23" s="147"/>
      <c r="K23" s="148"/>
      <c r="L23" s="149" t="s">
        <v>37</v>
      </c>
      <c r="M23" s="150"/>
      <c r="N23" s="150"/>
      <c r="O23" s="151"/>
      <c r="P23" s="152" t="s">
        <v>92</v>
      </c>
      <c r="Q23" s="153"/>
      <c r="R23" s="153"/>
      <c r="S23" s="153"/>
      <c r="T23" s="154"/>
    </row>
    <row r="24" spans="1:20" s="1" customFormat="1" ht="25.05" customHeight="1" thickBot="1">
      <c r="A24" s="97"/>
      <c r="B24" s="98"/>
      <c r="C24" s="131" t="s">
        <v>38</v>
      </c>
      <c r="D24" s="132"/>
      <c r="E24" s="133" t="s">
        <v>93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/>
      <c r="Q24" s="136"/>
      <c r="R24" s="136"/>
      <c r="S24" s="136"/>
      <c r="T24" s="137"/>
    </row>
    <row r="25" spans="1:20" s="1" customFormat="1" ht="19.5" customHeight="1">
      <c r="A25" s="2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8" customFormat="1" ht="60" customHeight="1">
      <c r="A30" s="128" t="s">
        <v>39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</row>
  </sheetData>
  <mergeCells count="33">
    <mergeCell ref="E18:T18"/>
    <mergeCell ref="E19:T19"/>
    <mergeCell ref="F20:J20"/>
    <mergeCell ref="K20:L20"/>
    <mergeCell ref="M20:Q20"/>
    <mergeCell ref="R20:T20"/>
    <mergeCell ref="A30:T30"/>
    <mergeCell ref="C24:D24"/>
    <mergeCell ref="E24:O24"/>
    <mergeCell ref="P24:T24"/>
    <mergeCell ref="E21:T21"/>
    <mergeCell ref="E22:T22"/>
    <mergeCell ref="C23:D23"/>
    <mergeCell ref="E23:K23"/>
    <mergeCell ref="L23:O23"/>
    <mergeCell ref="P23:T23"/>
    <mergeCell ref="C20:D22"/>
    <mergeCell ref="A5:T5"/>
    <mergeCell ref="A7:T7"/>
    <mergeCell ref="A14:B24"/>
    <mergeCell ref="C14:C17"/>
    <mergeCell ref="E14:T14"/>
    <mergeCell ref="E15:T15"/>
    <mergeCell ref="E16:K16"/>
    <mergeCell ref="L16:T16"/>
    <mergeCell ref="E17:K17"/>
    <mergeCell ref="A9:D9"/>
    <mergeCell ref="A10:D10"/>
    <mergeCell ref="E9:H9"/>
    <mergeCell ref="E10:H10"/>
    <mergeCell ref="L17:M17"/>
    <mergeCell ref="N17:T17"/>
    <mergeCell ref="C18:C19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I28"/>
  <sheetViews>
    <sheetView workbookViewId="0">
      <selection activeCell="C8" sqref="C8"/>
    </sheetView>
  </sheetViews>
  <sheetFormatPr defaultColWidth="9" defaultRowHeight="13.2"/>
  <cols>
    <col min="1" max="1" width="1.296875" style="1" customWidth="1"/>
    <col min="2" max="2" width="5" style="1" customWidth="1"/>
    <col min="3" max="3" width="24.09765625" style="1" customWidth="1"/>
    <col min="4" max="9" width="9.59765625" style="1" customWidth="1"/>
    <col min="10" max="16384" width="9" style="1"/>
  </cols>
  <sheetData>
    <row r="1" spans="1:9" ht="25.05" customHeight="1">
      <c r="A1" s="12" t="s">
        <v>57</v>
      </c>
    </row>
    <row r="2" spans="1:9" ht="10.5" customHeight="1">
      <c r="A2" s="10"/>
    </row>
    <row r="3" spans="1:9" s="11" customFormat="1" ht="56.25" customHeight="1">
      <c r="B3" s="30" t="s">
        <v>6</v>
      </c>
      <c r="C3" s="30" t="s">
        <v>7</v>
      </c>
      <c r="D3" s="29" t="s">
        <v>23</v>
      </c>
      <c r="E3" s="29" t="s">
        <v>15</v>
      </c>
      <c r="F3" s="29" t="s">
        <v>16</v>
      </c>
      <c r="G3" s="29" t="s">
        <v>64</v>
      </c>
      <c r="H3" s="29" t="s">
        <v>65</v>
      </c>
      <c r="I3" s="29" t="s">
        <v>17</v>
      </c>
    </row>
    <row r="4" spans="1:9" s="11" customFormat="1" ht="15" customHeight="1">
      <c r="B4" s="31"/>
      <c r="C4" s="33"/>
      <c r="D4" s="32" t="s">
        <v>18</v>
      </c>
      <c r="E4" s="32" t="s">
        <v>19</v>
      </c>
      <c r="F4" s="32" t="s">
        <v>20</v>
      </c>
      <c r="G4" s="32" t="s">
        <v>21</v>
      </c>
      <c r="H4" s="32" t="s">
        <v>22</v>
      </c>
      <c r="I4" s="32"/>
    </row>
    <row r="5" spans="1:9" s="11" customFormat="1" ht="30" customHeight="1">
      <c r="B5" s="13">
        <v>1</v>
      </c>
      <c r="C5" s="81" t="s">
        <v>94</v>
      </c>
      <c r="D5" s="82">
        <v>200000</v>
      </c>
      <c r="E5" s="14">
        <f t="shared" ref="E5:E19" si="0">ROUNDDOWN(D5*3/4,-3)</f>
        <v>150000</v>
      </c>
      <c r="F5" s="14">
        <v>150000</v>
      </c>
      <c r="G5" s="14">
        <f t="shared" ref="G5:G19" si="1">IF(E5&lt;F5,E5,F5)</f>
        <v>150000</v>
      </c>
      <c r="H5" s="82">
        <v>150000</v>
      </c>
      <c r="I5" s="14">
        <f t="shared" ref="I5:I19" si="2">IF(G5&lt;H5,G5,H5)</f>
        <v>150000</v>
      </c>
    </row>
    <row r="6" spans="1:9" s="11" customFormat="1" ht="30" customHeight="1">
      <c r="B6" s="13">
        <v>2</v>
      </c>
      <c r="C6" s="25"/>
      <c r="D6" s="26"/>
      <c r="E6" s="14">
        <f t="shared" si="0"/>
        <v>0</v>
      </c>
      <c r="F6" s="14">
        <v>150000</v>
      </c>
      <c r="G6" s="14">
        <f t="shared" si="1"/>
        <v>0</v>
      </c>
      <c r="H6" s="26"/>
      <c r="I6" s="14">
        <f t="shared" si="2"/>
        <v>0</v>
      </c>
    </row>
    <row r="7" spans="1:9" s="11" customFormat="1" ht="30" customHeight="1">
      <c r="B7" s="13">
        <v>3</v>
      </c>
      <c r="C7" s="25"/>
      <c r="D7" s="26"/>
      <c r="E7" s="14">
        <f t="shared" si="0"/>
        <v>0</v>
      </c>
      <c r="F7" s="14">
        <v>150000</v>
      </c>
      <c r="G7" s="14">
        <f t="shared" si="1"/>
        <v>0</v>
      </c>
      <c r="H7" s="26"/>
      <c r="I7" s="14">
        <f t="shared" si="2"/>
        <v>0</v>
      </c>
    </row>
    <row r="8" spans="1:9" s="11" customFormat="1" ht="30" customHeight="1">
      <c r="B8" s="13">
        <v>4</v>
      </c>
      <c r="C8" s="25"/>
      <c r="D8" s="26"/>
      <c r="E8" s="14">
        <f t="shared" si="0"/>
        <v>0</v>
      </c>
      <c r="F8" s="14">
        <v>150000</v>
      </c>
      <c r="G8" s="14">
        <f t="shared" si="1"/>
        <v>0</v>
      </c>
      <c r="H8" s="26"/>
      <c r="I8" s="14">
        <f t="shared" si="2"/>
        <v>0</v>
      </c>
    </row>
    <row r="9" spans="1:9" s="11" customFormat="1" ht="30" customHeight="1">
      <c r="B9" s="13">
        <v>5</v>
      </c>
      <c r="C9" s="25"/>
      <c r="D9" s="26"/>
      <c r="E9" s="14">
        <f t="shared" si="0"/>
        <v>0</v>
      </c>
      <c r="F9" s="14">
        <v>150000</v>
      </c>
      <c r="G9" s="14">
        <f t="shared" si="1"/>
        <v>0</v>
      </c>
      <c r="H9" s="26"/>
      <c r="I9" s="14">
        <f t="shared" si="2"/>
        <v>0</v>
      </c>
    </row>
    <row r="10" spans="1:9" s="11" customFormat="1" ht="30" customHeight="1">
      <c r="B10" s="13">
        <v>6</v>
      </c>
      <c r="C10" s="25"/>
      <c r="D10" s="26"/>
      <c r="E10" s="14">
        <f t="shared" si="0"/>
        <v>0</v>
      </c>
      <c r="F10" s="14">
        <v>150000</v>
      </c>
      <c r="G10" s="14">
        <f t="shared" si="1"/>
        <v>0</v>
      </c>
      <c r="H10" s="26"/>
      <c r="I10" s="14">
        <f t="shared" si="2"/>
        <v>0</v>
      </c>
    </row>
    <row r="11" spans="1:9" s="11" customFormat="1" ht="30" customHeight="1">
      <c r="B11" s="13">
        <v>7</v>
      </c>
      <c r="C11" s="25"/>
      <c r="D11" s="26"/>
      <c r="E11" s="14">
        <f t="shared" si="0"/>
        <v>0</v>
      </c>
      <c r="F11" s="14">
        <v>150000</v>
      </c>
      <c r="G11" s="14">
        <f t="shared" si="1"/>
        <v>0</v>
      </c>
      <c r="H11" s="26"/>
      <c r="I11" s="14">
        <f t="shared" si="2"/>
        <v>0</v>
      </c>
    </row>
    <row r="12" spans="1:9" s="11" customFormat="1" ht="30" customHeight="1">
      <c r="B12" s="13">
        <v>8</v>
      </c>
      <c r="C12" s="25"/>
      <c r="D12" s="26"/>
      <c r="E12" s="14">
        <f t="shared" si="0"/>
        <v>0</v>
      </c>
      <c r="F12" s="14">
        <v>150000</v>
      </c>
      <c r="G12" s="14">
        <f t="shared" si="1"/>
        <v>0</v>
      </c>
      <c r="H12" s="26"/>
      <c r="I12" s="14">
        <f t="shared" si="2"/>
        <v>0</v>
      </c>
    </row>
    <row r="13" spans="1:9" s="11" customFormat="1" ht="30" customHeight="1">
      <c r="B13" s="13">
        <v>9</v>
      </c>
      <c r="C13" s="25"/>
      <c r="D13" s="26"/>
      <c r="E13" s="14">
        <f t="shared" si="0"/>
        <v>0</v>
      </c>
      <c r="F13" s="14">
        <v>150000</v>
      </c>
      <c r="G13" s="14">
        <f t="shared" si="1"/>
        <v>0</v>
      </c>
      <c r="H13" s="26"/>
      <c r="I13" s="14">
        <f t="shared" si="2"/>
        <v>0</v>
      </c>
    </row>
    <row r="14" spans="1:9" s="11" customFormat="1" ht="30" customHeight="1">
      <c r="B14" s="13">
        <v>10</v>
      </c>
      <c r="C14" s="25"/>
      <c r="D14" s="26"/>
      <c r="E14" s="14">
        <f t="shared" si="0"/>
        <v>0</v>
      </c>
      <c r="F14" s="14">
        <v>150000</v>
      </c>
      <c r="G14" s="14">
        <f t="shared" si="1"/>
        <v>0</v>
      </c>
      <c r="H14" s="26"/>
      <c r="I14" s="14">
        <f t="shared" si="2"/>
        <v>0</v>
      </c>
    </row>
    <row r="15" spans="1:9" s="11" customFormat="1" ht="30" customHeight="1">
      <c r="B15" s="13">
        <v>11</v>
      </c>
      <c r="C15" s="25"/>
      <c r="D15" s="26"/>
      <c r="E15" s="14">
        <f t="shared" si="0"/>
        <v>0</v>
      </c>
      <c r="F15" s="14">
        <v>150000</v>
      </c>
      <c r="G15" s="14">
        <f t="shared" si="1"/>
        <v>0</v>
      </c>
      <c r="H15" s="26"/>
      <c r="I15" s="14">
        <f t="shared" si="2"/>
        <v>0</v>
      </c>
    </row>
    <row r="16" spans="1:9" s="11" customFormat="1" ht="30" customHeight="1">
      <c r="B16" s="13">
        <v>12</v>
      </c>
      <c r="C16" s="25"/>
      <c r="D16" s="26"/>
      <c r="E16" s="14">
        <f t="shared" si="0"/>
        <v>0</v>
      </c>
      <c r="F16" s="14">
        <v>150000</v>
      </c>
      <c r="G16" s="14">
        <f t="shared" si="1"/>
        <v>0</v>
      </c>
      <c r="H16" s="26"/>
      <c r="I16" s="14">
        <f t="shared" si="2"/>
        <v>0</v>
      </c>
    </row>
    <row r="17" spans="2:9" s="11" customFormat="1" ht="30" customHeight="1">
      <c r="B17" s="13">
        <v>13</v>
      </c>
      <c r="C17" s="25"/>
      <c r="D17" s="26"/>
      <c r="E17" s="14">
        <f t="shared" si="0"/>
        <v>0</v>
      </c>
      <c r="F17" s="14">
        <v>150000</v>
      </c>
      <c r="G17" s="14">
        <f t="shared" si="1"/>
        <v>0</v>
      </c>
      <c r="H17" s="26"/>
      <c r="I17" s="14">
        <f t="shared" si="2"/>
        <v>0</v>
      </c>
    </row>
    <row r="18" spans="2:9" s="11" customFormat="1" ht="30" customHeight="1">
      <c r="B18" s="13">
        <v>14</v>
      </c>
      <c r="C18" s="25"/>
      <c r="D18" s="26"/>
      <c r="E18" s="14">
        <f t="shared" si="0"/>
        <v>0</v>
      </c>
      <c r="F18" s="14">
        <v>150000</v>
      </c>
      <c r="G18" s="14">
        <f t="shared" si="1"/>
        <v>0</v>
      </c>
      <c r="H18" s="26"/>
      <c r="I18" s="14">
        <f t="shared" si="2"/>
        <v>0</v>
      </c>
    </row>
    <row r="19" spans="2:9" s="11" customFormat="1" ht="30" customHeight="1" thickBot="1">
      <c r="B19" s="13">
        <v>15</v>
      </c>
      <c r="C19" s="25"/>
      <c r="D19" s="26"/>
      <c r="E19" s="14">
        <f t="shared" si="0"/>
        <v>0</v>
      </c>
      <c r="F19" s="14">
        <v>150000</v>
      </c>
      <c r="G19" s="14">
        <f t="shared" si="1"/>
        <v>0</v>
      </c>
      <c r="H19" s="71"/>
      <c r="I19" s="72">
        <f t="shared" si="2"/>
        <v>0</v>
      </c>
    </row>
    <row r="20" spans="2:9" ht="30" customHeight="1" thickTop="1" thickBot="1">
      <c r="B20" s="177" t="s">
        <v>66</v>
      </c>
      <c r="C20" s="178"/>
      <c r="D20" s="14">
        <f>SUM(D5:D19)</f>
        <v>200000</v>
      </c>
      <c r="E20" s="179"/>
      <c r="F20" s="180"/>
      <c r="G20" s="70">
        <f>SUM(G5:G19)</f>
        <v>150000</v>
      </c>
      <c r="H20" s="73">
        <f>SUM(H5:H19)</f>
        <v>150000</v>
      </c>
      <c r="I20" s="73">
        <f>SUM(I5:I19)</f>
        <v>150000</v>
      </c>
    </row>
    <row r="21" spans="2:9" s="15" customFormat="1" ht="15" customHeight="1" thickTop="1">
      <c r="B21" s="16" t="s">
        <v>9</v>
      </c>
    </row>
    <row r="22" spans="2:9" s="15" customFormat="1" ht="15" customHeight="1">
      <c r="B22" s="16" t="s">
        <v>10</v>
      </c>
    </row>
    <row r="23" spans="2:9" s="15" customFormat="1" ht="15" customHeight="1">
      <c r="B23" s="16" t="s">
        <v>61</v>
      </c>
    </row>
    <row r="24" spans="2:9" s="15" customFormat="1" ht="15" customHeight="1"/>
    <row r="25" spans="2:9" s="15" customFormat="1" ht="15" customHeight="1"/>
    <row r="26" spans="2:9" s="15" customFormat="1" ht="15" customHeight="1">
      <c r="B26" s="16"/>
    </row>
    <row r="27" spans="2:9" ht="15" customHeight="1"/>
    <row r="28" spans="2:9" ht="25.05" customHeight="1"/>
  </sheetData>
  <mergeCells count="2">
    <mergeCell ref="B20:C20"/>
    <mergeCell ref="E20:F20"/>
  </mergeCells>
  <phoneticPr fontId="1"/>
  <pageMargins left="0.51181102362204722" right="0.31496062992125984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3"/>
  <sheetViews>
    <sheetView workbookViewId="0">
      <selection activeCell="D41" sqref="D41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58</v>
      </c>
    </row>
    <row r="3" spans="1:21" ht="16.2">
      <c r="A3" s="7" t="s">
        <v>59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181" t="s">
        <v>60</v>
      </c>
      <c r="D6" s="182"/>
      <c r="E6" s="182"/>
      <c r="F6" s="182"/>
      <c r="G6" s="183"/>
      <c r="H6" s="46"/>
    </row>
    <row r="7" spans="1:21" ht="25.5" customHeight="1">
      <c r="A7" s="23"/>
      <c r="B7" s="47">
        <v>1</v>
      </c>
      <c r="C7" s="184" t="s">
        <v>95</v>
      </c>
      <c r="D7" s="185"/>
      <c r="E7" s="185"/>
      <c r="F7" s="185"/>
      <c r="G7" s="186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5.05" customHeight="1">
      <c r="A10" s="49" t="s">
        <v>40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187" t="s">
        <v>41</v>
      </c>
      <c r="C11" s="188"/>
      <c r="D11" s="188"/>
      <c r="E11" s="188"/>
      <c r="F11" s="188"/>
      <c r="G11" s="188"/>
      <c r="H11" s="188"/>
      <c r="I11" s="189"/>
    </row>
    <row r="12" spans="1:21" s="11" customFormat="1" ht="15" customHeight="1">
      <c r="A12" s="52"/>
      <c r="B12" s="190" t="s">
        <v>42</v>
      </c>
      <c r="C12" s="191"/>
      <c r="D12" s="191"/>
      <c r="E12" s="191"/>
      <c r="F12" s="191"/>
      <c r="G12" s="191"/>
      <c r="H12" s="191"/>
      <c r="I12" s="192"/>
    </row>
    <row r="13" spans="1:21" s="7" customFormat="1" ht="15" customHeight="1">
      <c r="A13" s="53"/>
      <c r="B13" s="54"/>
      <c r="C13" s="193" t="s">
        <v>43</v>
      </c>
      <c r="D13" s="194"/>
      <c r="E13" s="194"/>
      <c r="F13" s="194"/>
      <c r="G13" s="194"/>
      <c r="H13" s="194"/>
      <c r="I13" s="19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193" t="s">
        <v>67</v>
      </c>
      <c r="D14" s="194"/>
      <c r="E14" s="194"/>
      <c r="F14" s="194"/>
      <c r="G14" s="194"/>
      <c r="H14" s="194"/>
      <c r="I14" s="19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193" t="s">
        <v>80</v>
      </c>
      <c r="D15" s="193"/>
      <c r="E15" s="193"/>
      <c r="F15" s="193"/>
      <c r="G15" s="193"/>
      <c r="H15" s="193"/>
      <c r="I15" s="20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193" t="s">
        <v>44</v>
      </c>
      <c r="D16" s="196"/>
      <c r="E16" s="196"/>
      <c r="F16" s="196"/>
      <c r="G16" s="196"/>
      <c r="H16" s="196"/>
      <c r="I16" s="19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193" t="s">
        <v>45</v>
      </c>
      <c r="D17" s="196"/>
      <c r="E17" s="196"/>
      <c r="F17" s="196"/>
      <c r="G17" s="196"/>
      <c r="H17" s="196"/>
      <c r="I17" s="19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193" t="s">
        <v>3</v>
      </c>
      <c r="D18" s="196"/>
      <c r="E18" s="196"/>
      <c r="F18" s="196"/>
      <c r="G18" s="196"/>
      <c r="H18" s="196"/>
      <c r="I18" s="19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198" t="s">
        <v>68</v>
      </c>
      <c r="C19" s="199"/>
      <c r="D19" s="199"/>
      <c r="E19" s="199"/>
      <c r="F19" s="199"/>
      <c r="G19" s="199"/>
      <c r="H19" s="199"/>
      <c r="I19" s="200"/>
    </row>
    <row r="20" spans="1:21" ht="54.75" customHeight="1">
      <c r="A20" s="8"/>
      <c r="B20" s="202" t="s">
        <v>96</v>
      </c>
      <c r="C20" s="203"/>
      <c r="D20" s="203"/>
      <c r="E20" s="203"/>
      <c r="F20" s="203"/>
      <c r="G20" s="203"/>
      <c r="H20" s="203"/>
      <c r="I20" s="204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5.05" customHeight="1">
      <c r="A22" s="8"/>
      <c r="B22" s="209" t="s">
        <v>75</v>
      </c>
      <c r="C22" s="210"/>
      <c r="D22" s="211">
        <v>45322</v>
      </c>
      <c r="E22" s="212"/>
      <c r="F22" s="213"/>
      <c r="G22" s="76"/>
      <c r="H22" s="23"/>
      <c r="I22" s="23"/>
    </row>
    <row r="23" spans="1:21" ht="15" customHeight="1">
      <c r="A23" s="8"/>
      <c r="B23" s="8"/>
      <c r="C23" s="75"/>
      <c r="D23" s="23" t="s">
        <v>77</v>
      </c>
      <c r="E23" s="23"/>
      <c r="F23" s="23"/>
      <c r="G23" s="23"/>
      <c r="H23" s="23"/>
      <c r="I23" s="75"/>
    </row>
    <row r="24" spans="1:21" ht="15" customHeight="1">
      <c r="A24" s="8"/>
      <c r="B24" s="75"/>
      <c r="C24" s="75"/>
      <c r="D24" s="75"/>
      <c r="E24" s="75"/>
      <c r="F24" s="75"/>
      <c r="G24" s="75"/>
      <c r="H24" s="75"/>
      <c r="I24" s="75"/>
    </row>
    <row r="25" spans="1:21" ht="25.05" customHeight="1">
      <c r="A25" s="60" t="s">
        <v>46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05" t="s">
        <v>47</v>
      </c>
      <c r="C26" s="206"/>
      <c r="D26" s="206"/>
      <c r="E26" s="206"/>
      <c r="F26" s="206"/>
      <c r="G26" s="206"/>
      <c r="H26" s="206"/>
      <c r="I26" s="207"/>
    </row>
    <row r="27" spans="1:21" ht="20.100000000000001" customHeight="1">
      <c r="A27" s="8"/>
      <c r="B27" s="63"/>
      <c r="C27" s="208"/>
      <c r="D27" s="208"/>
      <c r="E27" s="208" t="s">
        <v>48</v>
      </c>
      <c r="F27" s="208"/>
      <c r="G27" s="208" t="s">
        <v>49</v>
      </c>
      <c r="H27" s="208"/>
      <c r="I27" s="208"/>
    </row>
    <row r="28" spans="1:21" ht="20.100000000000001" customHeight="1">
      <c r="A28" s="8"/>
      <c r="B28" s="63"/>
      <c r="C28" s="208" t="s">
        <v>69</v>
      </c>
      <c r="D28" s="178"/>
      <c r="E28" s="214">
        <f>ROUNDDOWN(IF(D41*3/4&lt;150000,D41*3/4,150000),-3)</f>
        <v>150000</v>
      </c>
      <c r="F28" s="215"/>
      <c r="G28" s="216" t="s">
        <v>70</v>
      </c>
      <c r="H28" s="217"/>
      <c r="I28" s="217"/>
    </row>
    <row r="29" spans="1:21" ht="20.100000000000001" customHeight="1">
      <c r="A29" s="8"/>
      <c r="B29" s="63"/>
      <c r="C29" s="208" t="s">
        <v>71</v>
      </c>
      <c r="D29" s="178"/>
      <c r="E29" s="218">
        <f>E30-E28</f>
        <v>50000</v>
      </c>
      <c r="F29" s="219"/>
      <c r="G29" s="220" t="s">
        <v>72</v>
      </c>
      <c r="H29" s="221"/>
      <c r="I29" s="221"/>
    </row>
    <row r="30" spans="1:21" ht="20.100000000000001" customHeight="1">
      <c r="B30" s="63"/>
      <c r="C30" s="208" t="s">
        <v>73</v>
      </c>
      <c r="D30" s="178"/>
      <c r="E30" s="214">
        <f>D41</f>
        <v>200000</v>
      </c>
      <c r="F30" s="215"/>
      <c r="G30" s="226" t="s">
        <v>74</v>
      </c>
      <c r="H30" s="227"/>
      <c r="I30" s="227"/>
    </row>
    <row r="31" spans="1:21" ht="20.100000000000001" customHeight="1">
      <c r="B31" s="22"/>
      <c r="C31" s="222"/>
      <c r="D31" s="223"/>
      <c r="E31" s="223"/>
      <c r="F31" s="223"/>
      <c r="G31" s="223"/>
      <c r="H31" s="223"/>
      <c r="I31" s="224"/>
    </row>
    <row r="32" spans="1:21" ht="20.100000000000001" customHeight="1">
      <c r="B32" s="225" t="s">
        <v>50</v>
      </c>
      <c r="C32" s="188"/>
      <c r="D32" s="188"/>
      <c r="E32" s="188"/>
      <c r="F32" s="188"/>
      <c r="G32" s="188"/>
      <c r="H32" s="188"/>
      <c r="I32" s="189"/>
    </row>
    <row r="33" spans="2:9" ht="20.100000000000001" customHeight="1">
      <c r="B33" s="64"/>
      <c r="C33" s="65" t="s">
        <v>51</v>
      </c>
      <c r="D33" s="65" t="s">
        <v>78</v>
      </c>
      <c r="E33" s="234" t="s">
        <v>52</v>
      </c>
      <c r="F33" s="235"/>
      <c r="G33" s="236"/>
      <c r="H33" s="65" t="s">
        <v>53</v>
      </c>
      <c r="I33" s="65" t="s">
        <v>54</v>
      </c>
    </row>
    <row r="34" spans="2:9" ht="20.100000000000001" customHeight="1">
      <c r="B34" s="66"/>
      <c r="C34" s="65">
        <v>1</v>
      </c>
      <c r="D34" s="87">
        <f>H34*I34</f>
        <v>160000</v>
      </c>
      <c r="E34" s="237" t="s">
        <v>97</v>
      </c>
      <c r="F34" s="185"/>
      <c r="G34" s="186"/>
      <c r="H34" s="83">
        <v>8000</v>
      </c>
      <c r="I34" s="84">
        <v>20</v>
      </c>
    </row>
    <row r="35" spans="2:9" ht="20.100000000000001" customHeight="1">
      <c r="B35" s="66"/>
      <c r="C35" s="65">
        <v>2</v>
      </c>
      <c r="D35" s="87">
        <f>H35*I35</f>
        <v>40000</v>
      </c>
      <c r="E35" s="237" t="s">
        <v>98</v>
      </c>
      <c r="F35" s="185"/>
      <c r="G35" s="186"/>
      <c r="H35" s="83">
        <v>40000</v>
      </c>
      <c r="I35" s="84">
        <v>1</v>
      </c>
    </row>
    <row r="36" spans="2:9" ht="20.100000000000001" customHeight="1">
      <c r="B36" s="66"/>
      <c r="C36" s="65">
        <v>3</v>
      </c>
      <c r="D36" s="87"/>
      <c r="E36" s="228"/>
      <c r="F36" s="229"/>
      <c r="G36" s="230"/>
      <c r="H36" s="68"/>
      <c r="I36" s="67"/>
    </row>
    <row r="37" spans="2:9" ht="20.100000000000001" customHeight="1">
      <c r="B37" s="66"/>
      <c r="C37" s="65">
        <v>4</v>
      </c>
      <c r="D37" s="87"/>
      <c r="E37" s="228"/>
      <c r="F37" s="229"/>
      <c r="G37" s="230"/>
      <c r="H37" s="68"/>
      <c r="I37" s="67"/>
    </row>
    <row r="38" spans="2:9" ht="20.100000000000001" customHeight="1">
      <c r="B38" s="66"/>
      <c r="C38" s="65">
        <v>5</v>
      </c>
      <c r="D38" s="87"/>
      <c r="E38" s="228"/>
      <c r="F38" s="229"/>
      <c r="G38" s="230"/>
      <c r="H38" s="68"/>
      <c r="I38" s="67"/>
    </row>
    <row r="39" spans="2:9" ht="20.100000000000001" customHeight="1">
      <c r="B39" s="66"/>
      <c r="C39" s="65">
        <v>6</v>
      </c>
      <c r="D39" s="87"/>
      <c r="E39" s="228"/>
      <c r="F39" s="229"/>
      <c r="G39" s="230"/>
      <c r="H39" s="68"/>
      <c r="I39" s="67"/>
    </row>
    <row r="40" spans="2:9" ht="20.100000000000001" customHeight="1" thickBot="1">
      <c r="B40" s="66"/>
      <c r="C40" s="65">
        <v>7</v>
      </c>
      <c r="D40" s="88"/>
      <c r="E40" s="228"/>
      <c r="F40" s="229"/>
      <c r="G40" s="230"/>
      <c r="H40" s="68"/>
      <c r="I40" s="67"/>
    </row>
    <row r="41" spans="2:9" ht="20.100000000000001" customHeight="1" thickTop="1" thickBot="1">
      <c r="B41" s="63"/>
      <c r="C41" s="69" t="s">
        <v>55</v>
      </c>
      <c r="D41" s="74">
        <f>SUM(D34:D40)</f>
        <v>200000</v>
      </c>
      <c r="E41" s="231" t="s">
        <v>79</v>
      </c>
      <c r="F41" s="232"/>
      <c r="G41" s="232"/>
      <c r="H41" s="232"/>
      <c r="I41" s="233"/>
    </row>
    <row r="42" spans="2:9" ht="20.100000000000001" customHeight="1" thickTop="1">
      <c r="B42" s="77"/>
      <c r="C42" s="78"/>
      <c r="D42" s="78"/>
      <c r="E42" s="78"/>
      <c r="F42" s="78"/>
      <c r="G42" s="78"/>
      <c r="H42" s="78"/>
      <c r="I42" s="79"/>
    </row>
    <row r="43" spans="2:9" ht="11.25" customHeight="1">
      <c r="C43" s="24"/>
    </row>
  </sheetData>
  <mergeCells count="38">
    <mergeCell ref="E38:G38"/>
    <mergeCell ref="E39:G39"/>
    <mergeCell ref="E40:G40"/>
    <mergeCell ref="E41:I41"/>
    <mergeCell ref="E33:G33"/>
    <mergeCell ref="E34:G34"/>
    <mergeCell ref="E35:G35"/>
    <mergeCell ref="E36:G36"/>
    <mergeCell ref="E37:G37"/>
    <mergeCell ref="C31:I31"/>
    <mergeCell ref="B32:I32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B20:I20"/>
    <mergeCell ref="B26:I26"/>
    <mergeCell ref="C27:D27"/>
    <mergeCell ref="E27:F27"/>
    <mergeCell ref="G27:I27"/>
    <mergeCell ref="B22:C22"/>
    <mergeCell ref="D22:F22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129540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243840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510540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243840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518160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0929-F2D6-4291-8C39-3F128E74E1F3}">
  <sheetPr>
    <pageSetUpPr fitToPage="1"/>
  </sheetPr>
  <dimension ref="A1:U43"/>
  <sheetViews>
    <sheetView workbookViewId="0">
      <selection activeCell="C31" sqref="C31:I31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58</v>
      </c>
    </row>
    <row r="3" spans="1:21" ht="16.2">
      <c r="A3" s="7" t="s">
        <v>59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181" t="s">
        <v>60</v>
      </c>
      <c r="D6" s="182"/>
      <c r="E6" s="182"/>
      <c r="F6" s="182"/>
      <c r="G6" s="183"/>
      <c r="H6" s="46"/>
    </row>
    <row r="7" spans="1:21" ht="25.5" customHeight="1">
      <c r="A7" s="23"/>
      <c r="B7" s="47">
        <v>2</v>
      </c>
      <c r="C7" s="241"/>
      <c r="D7" s="229"/>
      <c r="E7" s="229"/>
      <c r="F7" s="229"/>
      <c r="G7" s="230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5.05" customHeight="1">
      <c r="A10" s="49" t="s">
        <v>40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187" t="s">
        <v>41</v>
      </c>
      <c r="C11" s="188"/>
      <c r="D11" s="188"/>
      <c r="E11" s="188"/>
      <c r="F11" s="188"/>
      <c r="G11" s="188"/>
      <c r="H11" s="188"/>
      <c r="I11" s="189"/>
    </row>
    <row r="12" spans="1:21" s="11" customFormat="1" ht="15" customHeight="1">
      <c r="A12" s="52"/>
      <c r="B12" s="190" t="s">
        <v>42</v>
      </c>
      <c r="C12" s="191"/>
      <c r="D12" s="191"/>
      <c r="E12" s="191"/>
      <c r="F12" s="191"/>
      <c r="G12" s="191"/>
      <c r="H12" s="191"/>
      <c r="I12" s="192"/>
    </row>
    <row r="13" spans="1:21" s="7" customFormat="1" ht="15" customHeight="1">
      <c r="A13" s="53"/>
      <c r="B13" s="54"/>
      <c r="C13" s="193" t="s">
        <v>43</v>
      </c>
      <c r="D13" s="194"/>
      <c r="E13" s="194"/>
      <c r="F13" s="194"/>
      <c r="G13" s="194"/>
      <c r="H13" s="194"/>
      <c r="I13" s="19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193" t="s">
        <v>67</v>
      </c>
      <c r="D14" s="194"/>
      <c r="E14" s="194"/>
      <c r="F14" s="194"/>
      <c r="G14" s="194"/>
      <c r="H14" s="194"/>
      <c r="I14" s="19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193" t="s">
        <v>80</v>
      </c>
      <c r="D15" s="193"/>
      <c r="E15" s="193"/>
      <c r="F15" s="193"/>
      <c r="G15" s="193"/>
      <c r="H15" s="193"/>
      <c r="I15" s="20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193" t="s">
        <v>44</v>
      </c>
      <c r="D16" s="196"/>
      <c r="E16" s="196"/>
      <c r="F16" s="196"/>
      <c r="G16" s="196"/>
      <c r="H16" s="196"/>
      <c r="I16" s="19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193" t="s">
        <v>45</v>
      </c>
      <c r="D17" s="196"/>
      <c r="E17" s="196"/>
      <c r="F17" s="196"/>
      <c r="G17" s="196"/>
      <c r="H17" s="196"/>
      <c r="I17" s="19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193" t="s">
        <v>3</v>
      </c>
      <c r="D18" s="196"/>
      <c r="E18" s="196"/>
      <c r="F18" s="196"/>
      <c r="G18" s="196"/>
      <c r="H18" s="196"/>
      <c r="I18" s="19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198" t="s">
        <v>68</v>
      </c>
      <c r="C19" s="199"/>
      <c r="D19" s="199"/>
      <c r="E19" s="199"/>
      <c r="F19" s="199"/>
      <c r="G19" s="199"/>
      <c r="H19" s="199"/>
      <c r="I19" s="200"/>
    </row>
    <row r="20" spans="1:21" ht="54.75" customHeight="1">
      <c r="A20" s="8"/>
      <c r="B20" s="242"/>
      <c r="C20" s="243"/>
      <c r="D20" s="243"/>
      <c r="E20" s="243"/>
      <c r="F20" s="243"/>
      <c r="G20" s="243"/>
      <c r="H20" s="243"/>
      <c r="I20" s="244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5.05" customHeight="1">
      <c r="A22" s="8"/>
      <c r="B22" s="209" t="s">
        <v>75</v>
      </c>
      <c r="C22" s="210"/>
      <c r="D22" s="238" t="s">
        <v>76</v>
      </c>
      <c r="E22" s="239"/>
      <c r="F22" s="240"/>
      <c r="G22" s="76"/>
      <c r="H22" s="23"/>
      <c r="I22" s="23"/>
    </row>
    <row r="23" spans="1:21" ht="15" customHeight="1">
      <c r="A23" s="8"/>
      <c r="B23" s="8"/>
      <c r="C23" s="75"/>
      <c r="D23" s="23" t="s">
        <v>77</v>
      </c>
      <c r="E23" s="23"/>
      <c r="F23" s="23"/>
      <c r="G23" s="23"/>
      <c r="H23" s="23"/>
      <c r="I23" s="75"/>
    </row>
    <row r="24" spans="1:21" ht="15" customHeight="1">
      <c r="A24" s="8"/>
      <c r="B24" s="75"/>
      <c r="C24" s="75"/>
      <c r="D24" s="75"/>
      <c r="E24" s="75"/>
      <c r="F24" s="75"/>
      <c r="G24" s="75"/>
      <c r="H24" s="75"/>
      <c r="I24" s="75"/>
    </row>
    <row r="25" spans="1:21" ht="25.05" customHeight="1">
      <c r="A25" s="60" t="s">
        <v>46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05" t="s">
        <v>47</v>
      </c>
      <c r="C26" s="206"/>
      <c r="D26" s="206"/>
      <c r="E26" s="206"/>
      <c r="F26" s="206"/>
      <c r="G26" s="206"/>
      <c r="H26" s="206"/>
      <c r="I26" s="207"/>
    </row>
    <row r="27" spans="1:21" ht="20.100000000000001" customHeight="1">
      <c r="A27" s="8"/>
      <c r="B27" s="63"/>
      <c r="C27" s="208"/>
      <c r="D27" s="208"/>
      <c r="E27" s="208" t="s">
        <v>48</v>
      </c>
      <c r="F27" s="208"/>
      <c r="G27" s="208" t="s">
        <v>49</v>
      </c>
      <c r="H27" s="208"/>
      <c r="I27" s="208"/>
    </row>
    <row r="28" spans="1:21" ht="20.100000000000001" customHeight="1">
      <c r="A28" s="8"/>
      <c r="B28" s="63"/>
      <c r="C28" s="208" t="s">
        <v>69</v>
      </c>
      <c r="D28" s="178"/>
      <c r="E28" s="214">
        <f>ROUNDDOWN(IF(D41*3/4&lt;150000,D41*3/4,150000),-3)</f>
        <v>0</v>
      </c>
      <c r="F28" s="215"/>
      <c r="G28" s="216" t="s">
        <v>70</v>
      </c>
      <c r="H28" s="217"/>
      <c r="I28" s="217"/>
    </row>
    <row r="29" spans="1:21" ht="20.100000000000001" customHeight="1">
      <c r="A29" s="8"/>
      <c r="B29" s="63"/>
      <c r="C29" s="208" t="s">
        <v>71</v>
      </c>
      <c r="D29" s="178"/>
      <c r="E29" s="214"/>
      <c r="F29" s="215"/>
      <c r="G29" s="220" t="s">
        <v>72</v>
      </c>
      <c r="H29" s="221"/>
      <c r="I29" s="221"/>
    </row>
    <row r="30" spans="1:21" ht="20.100000000000001" customHeight="1">
      <c r="B30" s="63"/>
      <c r="C30" s="208" t="s">
        <v>73</v>
      </c>
      <c r="D30" s="178"/>
      <c r="E30" s="214">
        <f>D41</f>
        <v>0</v>
      </c>
      <c r="F30" s="215"/>
      <c r="G30" s="226" t="s">
        <v>74</v>
      </c>
      <c r="H30" s="227"/>
      <c r="I30" s="227"/>
    </row>
    <row r="31" spans="1:21" ht="20.100000000000001" customHeight="1">
      <c r="B31" s="22"/>
      <c r="C31" s="222"/>
      <c r="D31" s="223"/>
      <c r="E31" s="223"/>
      <c r="F31" s="223"/>
      <c r="G31" s="223"/>
      <c r="H31" s="223"/>
      <c r="I31" s="224"/>
    </row>
    <row r="32" spans="1:21" ht="20.100000000000001" customHeight="1">
      <c r="B32" s="225" t="s">
        <v>50</v>
      </c>
      <c r="C32" s="188"/>
      <c r="D32" s="188"/>
      <c r="E32" s="188"/>
      <c r="F32" s="188"/>
      <c r="G32" s="188"/>
      <c r="H32" s="188"/>
      <c r="I32" s="189"/>
    </row>
    <row r="33" spans="2:9" ht="20.100000000000001" customHeight="1">
      <c r="B33" s="64"/>
      <c r="C33" s="65" t="s">
        <v>51</v>
      </c>
      <c r="D33" s="65" t="s">
        <v>78</v>
      </c>
      <c r="E33" s="234" t="s">
        <v>52</v>
      </c>
      <c r="F33" s="235"/>
      <c r="G33" s="236"/>
      <c r="H33" s="65" t="s">
        <v>53</v>
      </c>
      <c r="I33" s="65" t="s">
        <v>54</v>
      </c>
    </row>
    <row r="34" spans="2:9" ht="20.100000000000001" customHeight="1">
      <c r="B34" s="66"/>
      <c r="C34" s="65">
        <v>1</v>
      </c>
      <c r="D34" s="85"/>
      <c r="E34" s="228"/>
      <c r="F34" s="229"/>
      <c r="G34" s="230"/>
      <c r="H34" s="68"/>
      <c r="I34" s="67"/>
    </row>
    <row r="35" spans="2:9" ht="20.100000000000001" customHeight="1">
      <c r="B35" s="66"/>
      <c r="C35" s="65">
        <v>2</v>
      </c>
      <c r="D35" s="85"/>
      <c r="E35" s="228"/>
      <c r="F35" s="229"/>
      <c r="G35" s="230"/>
      <c r="H35" s="68"/>
      <c r="I35" s="67"/>
    </row>
    <row r="36" spans="2:9" ht="20.100000000000001" customHeight="1">
      <c r="B36" s="66"/>
      <c r="C36" s="65">
        <v>3</v>
      </c>
      <c r="D36" s="85"/>
      <c r="E36" s="228"/>
      <c r="F36" s="229"/>
      <c r="G36" s="230"/>
      <c r="H36" s="68"/>
      <c r="I36" s="67"/>
    </row>
    <row r="37" spans="2:9" ht="20.100000000000001" customHeight="1">
      <c r="B37" s="66"/>
      <c r="C37" s="65">
        <v>4</v>
      </c>
      <c r="D37" s="85"/>
      <c r="E37" s="228"/>
      <c r="F37" s="229"/>
      <c r="G37" s="230"/>
      <c r="H37" s="68"/>
      <c r="I37" s="67"/>
    </row>
    <row r="38" spans="2:9" ht="20.100000000000001" customHeight="1">
      <c r="B38" s="66"/>
      <c r="C38" s="65">
        <v>5</v>
      </c>
      <c r="D38" s="85"/>
      <c r="E38" s="228"/>
      <c r="F38" s="229"/>
      <c r="G38" s="230"/>
      <c r="H38" s="68"/>
      <c r="I38" s="67"/>
    </row>
    <row r="39" spans="2:9" ht="20.100000000000001" customHeight="1">
      <c r="B39" s="66"/>
      <c r="C39" s="65">
        <v>6</v>
      </c>
      <c r="D39" s="85"/>
      <c r="E39" s="228"/>
      <c r="F39" s="229"/>
      <c r="G39" s="230"/>
      <c r="H39" s="68"/>
      <c r="I39" s="67"/>
    </row>
    <row r="40" spans="2:9" ht="20.100000000000001" customHeight="1" thickBot="1">
      <c r="B40" s="66"/>
      <c r="C40" s="65">
        <v>7</v>
      </c>
      <c r="D40" s="86"/>
      <c r="E40" s="228"/>
      <c r="F40" s="229"/>
      <c r="G40" s="230"/>
      <c r="H40" s="68"/>
      <c r="I40" s="67"/>
    </row>
    <row r="41" spans="2:9" ht="20.100000000000001" customHeight="1" thickTop="1" thickBot="1">
      <c r="B41" s="63"/>
      <c r="C41" s="69" t="s">
        <v>55</v>
      </c>
      <c r="D41" s="74">
        <f>SUM(D34:D40)</f>
        <v>0</v>
      </c>
      <c r="E41" s="231" t="s">
        <v>79</v>
      </c>
      <c r="F41" s="232"/>
      <c r="G41" s="232"/>
      <c r="H41" s="232"/>
      <c r="I41" s="233"/>
    </row>
    <row r="42" spans="2:9" ht="20.100000000000001" customHeight="1" thickTop="1">
      <c r="B42" s="77"/>
      <c r="C42" s="78"/>
      <c r="D42" s="78"/>
      <c r="E42" s="78"/>
      <c r="F42" s="78"/>
      <c r="G42" s="78"/>
      <c r="H42" s="78"/>
      <c r="I42" s="79"/>
    </row>
    <row r="43" spans="2:9" ht="11.25" customHeight="1">
      <c r="C43" s="24"/>
    </row>
  </sheetData>
  <mergeCells count="38">
    <mergeCell ref="E35:G35"/>
    <mergeCell ref="C15:I1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B26:I26"/>
    <mergeCell ref="C27:D27"/>
    <mergeCell ref="E27:F27"/>
    <mergeCell ref="G27:I27"/>
    <mergeCell ref="C28:D28"/>
    <mergeCell ref="E28:F28"/>
    <mergeCell ref="G28:I28"/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129540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243840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510540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243840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106680</xdr:rowOff>
                  </from>
                  <to>
                    <xdr:col>1</xdr:col>
                    <xdr:colOff>510540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94B5-01B2-402D-83AB-7AF4CF56FAFA}">
  <sheetPr>
    <pageSetUpPr fitToPage="1"/>
  </sheetPr>
  <dimension ref="A1:U43"/>
  <sheetViews>
    <sheetView workbookViewId="0">
      <selection activeCell="B45" sqref="B45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58</v>
      </c>
    </row>
    <row r="3" spans="1:21" ht="16.2">
      <c r="A3" s="7" t="s">
        <v>59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181" t="s">
        <v>60</v>
      </c>
      <c r="D6" s="182"/>
      <c r="E6" s="182"/>
      <c r="F6" s="182"/>
      <c r="G6" s="183"/>
      <c r="H6" s="46"/>
    </row>
    <row r="7" spans="1:21" ht="25.5" customHeight="1">
      <c r="A7" s="23"/>
      <c r="B7" s="47">
        <v>3</v>
      </c>
      <c r="C7" s="241"/>
      <c r="D7" s="229"/>
      <c r="E7" s="229"/>
      <c r="F7" s="229"/>
      <c r="G7" s="230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5.05" customHeight="1">
      <c r="A10" s="49" t="s">
        <v>40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187" t="s">
        <v>41</v>
      </c>
      <c r="C11" s="188"/>
      <c r="D11" s="188"/>
      <c r="E11" s="188"/>
      <c r="F11" s="188"/>
      <c r="G11" s="188"/>
      <c r="H11" s="188"/>
      <c r="I11" s="189"/>
    </row>
    <row r="12" spans="1:21" s="11" customFormat="1" ht="15" customHeight="1">
      <c r="A12" s="52"/>
      <c r="B12" s="190" t="s">
        <v>42</v>
      </c>
      <c r="C12" s="191"/>
      <c r="D12" s="191"/>
      <c r="E12" s="191"/>
      <c r="F12" s="191"/>
      <c r="G12" s="191"/>
      <c r="H12" s="191"/>
      <c r="I12" s="192"/>
    </row>
    <row r="13" spans="1:21" s="7" customFormat="1" ht="15" customHeight="1">
      <c r="A13" s="53"/>
      <c r="B13" s="54"/>
      <c r="C13" s="193" t="s">
        <v>43</v>
      </c>
      <c r="D13" s="194"/>
      <c r="E13" s="194"/>
      <c r="F13" s="194"/>
      <c r="G13" s="194"/>
      <c r="H13" s="194"/>
      <c r="I13" s="19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193" t="s">
        <v>67</v>
      </c>
      <c r="D14" s="194"/>
      <c r="E14" s="194"/>
      <c r="F14" s="194"/>
      <c r="G14" s="194"/>
      <c r="H14" s="194"/>
      <c r="I14" s="19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193" t="s">
        <v>80</v>
      </c>
      <c r="D15" s="193"/>
      <c r="E15" s="193"/>
      <c r="F15" s="193"/>
      <c r="G15" s="193"/>
      <c r="H15" s="193"/>
      <c r="I15" s="20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193" t="s">
        <v>44</v>
      </c>
      <c r="D16" s="196"/>
      <c r="E16" s="196"/>
      <c r="F16" s="196"/>
      <c r="G16" s="196"/>
      <c r="H16" s="196"/>
      <c r="I16" s="19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193" t="s">
        <v>45</v>
      </c>
      <c r="D17" s="196"/>
      <c r="E17" s="196"/>
      <c r="F17" s="196"/>
      <c r="G17" s="196"/>
      <c r="H17" s="196"/>
      <c r="I17" s="19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193" t="s">
        <v>3</v>
      </c>
      <c r="D18" s="196"/>
      <c r="E18" s="196"/>
      <c r="F18" s="196"/>
      <c r="G18" s="196"/>
      <c r="H18" s="196"/>
      <c r="I18" s="19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198" t="s">
        <v>68</v>
      </c>
      <c r="C19" s="199"/>
      <c r="D19" s="199"/>
      <c r="E19" s="199"/>
      <c r="F19" s="199"/>
      <c r="G19" s="199"/>
      <c r="H19" s="199"/>
      <c r="I19" s="200"/>
    </row>
    <row r="20" spans="1:21" ht="54.75" customHeight="1">
      <c r="A20" s="8"/>
      <c r="B20" s="242"/>
      <c r="C20" s="243"/>
      <c r="D20" s="243"/>
      <c r="E20" s="243"/>
      <c r="F20" s="243"/>
      <c r="G20" s="243"/>
      <c r="H20" s="243"/>
      <c r="I20" s="244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5.05" customHeight="1">
      <c r="A22" s="8"/>
      <c r="B22" s="209" t="s">
        <v>75</v>
      </c>
      <c r="C22" s="210"/>
      <c r="D22" s="238" t="s">
        <v>76</v>
      </c>
      <c r="E22" s="239"/>
      <c r="F22" s="240"/>
      <c r="G22" s="76"/>
      <c r="H22" s="23"/>
      <c r="I22" s="23"/>
    </row>
    <row r="23" spans="1:21" ht="15" customHeight="1">
      <c r="A23" s="8"/>
      <c r="B23" s="8"/>
      <c r="C23" s="75"/>
      <c r="D23" s="23" t="s">
        <v>77</v>
      </c>
      <c r="E23" s="23"/>
      <c r="F23" s="23"/>
      <c r="G23" s="23"/>
      <c r="H23" s="23"/>
      <c r="I23" s="75"/>
    </row>
    <row r="24" spans="1:21" ht="15" customHeight="1">
      <c r="A24" s="8"/>
      <c r="B24" s="75"/>
      <c r="C24" s="75"/>
      <c r="D24" s="75"/>
      <c r="E24" s="75"/>
      <c r="F24" s="75"/>
      <c r="G24" s="75"/>
      <c r="H24" s="75"/>
      <c r="I24" s="75"/>
    </row>
    <row r="25" spans="1:21" ht="25.05" customHeight="1">
      <c r="A25" s="60" t="s">
        <v>46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05" t="s">
        <v>47</v>
      </c>
      <c r="C26" s="206"/>
      <c r="D26" s="206"/>
      <c r="E26" s="206"/>
      <c r="F26" s="206"/>
      <c r="G26" s="206"/>
      <c r="H26" s="206"/>
      <c r="I26" s="207"/>
    </row>
    <row r="27" spans="1:21" ht="20.100000000000001" customHeight="1">
      <c r="A27" s="8"/>
      <c r="B27" s="63"/>
      <c r="C27" s="208"/>
      <c r="D27" s="208"/>
      <c r="E27" s="208" t="s">
        <v>48</v>
      </c>
      <c r="F27" s="208"/>
      <c r="G27" s="208" t="s">
        <v>49</v>
      </c>
      <c r="H27" s="208"/>
      <c r="I27" s="208"/>
    </row>
    <row r="28" spans="1:21" ht="20.100000000000001" customHeight="1">
      <c r="A28" s="8"/>
      <c r="B28" s="63"/>
      <c r="C28" s="208" t="s">
        <v>69</v>
      </c>
      <c r="D28" s="178"/>
      <c r="E28" s="214">
        <f>ROUNDDOWN(IF(D41*3/4&lt;150000,D41*3/4,150000),-3)</f>
        <v>0</v>
      </c>
      <c r="F28" s="215"/>
      <c r="G28" s="216" t="s">
        <v>70</v>
      </c>
      <c r="H28" s="217"/>
      <c r="I28" s="217"/>
    </row>
    <row r="29" spans="1:21" ht="20.100000000000001" customHeight="1">
      <c r="A29" s="8"/>
      <c r="B29" s="63"/>
      <c r="C29" s="208" t="s">
        <v>71</v>
      </c>
      <c r="D29" s="178"/>
      <c r="E29" s="214"/>
      <c r="F29" s="215"/>
      <c r="G29" s="220" t="s">
        <v>72</v>
      </c>
      <c r="H29" s="221"/>
      <c r="I29" s="221"/>
    </row>
    <row r="30" spans="1:21" ht="20.100000000000001" customHeight="1">
      <c r="B30" s="63"/>
      <c r="C30" s="208" t="s">
        <v>73</v>
      </c>
      <c r="D30" s="178"/>
      <c r="E30" s="214">
        <f>D41</f>
        <v>0</v>
      </c>
      <c r="F30" s="215"/>
      <c r="G30" s="226" t="s">
        <v>74</v>
      </c>
      <c r="H30" s="227"/>
      <c r="I30" s="227"/>
    </row>
    <row r="31" spans="1:21" ht="20.100000000000001" customHeight="1">
      <c r="B31" s="22"/>
      <c r="C31" s="222"/>
      <c r="D31" s="223"/>
      <c r="E31" s="223"/>
      <c r="F31" s="223"/>
      <c r="G31" s="223"/>
      <c r="H31" s="223"/>
      <c r="I31" s="224"/>
    </row>
    <row r="32" spans="1:21" ht="20.100000000000001" customHeight="1">
      <c r="B32" s="225" t="s">
        <v>50</v>
      </c>
      <c r="C32" s="188"/>
      <c r="D32" s="188"/>
      <c r="E32" s="188"/>
      <c r="F32" s="188"/>
      <c r="G32" s="188"/>
      <c r="H32" s="188"/>
      <c r="I32" s="189"/>
    </row>
    <row r="33" spans="2:9" ht="20.100000000000001" customHeight="1">
      <c r="B33" s="64"/>
      <c r="C33" s="65" t="s">
        <v>51</v>
      </c>
      <c r="D33" s="65" t="s">
        <v>78</v>
      </c>
      <c r="E33" s="234" t="s">
        <v>52</v>
      </c>
      <c r="F33" s="235"/>
      <c r="G33" s="236"/>
      <c r="H33" s="65" t="s">
        <v>53</v>
      </c>
      <c r="I33" s="65" t="s">
        <v>54</v>
      </c>
    </row>
    <row r="34" spans="2:9" ht="20.100000000000001" customHeight="1">
      <c r="B34" s="66"/>
      <c r="C34" s="65">
        <v>1</v>
      </c>
      <c r="D34" s="85"/>
      <c r="E34" s="228"/>
      <c r="F34" s="229"/>
      <c r="G34" s="230"/>
      <c r="H34" s="68"/>
      <c r="I34" s="67"/>
    </row>
    <row r="35" spans="2:9" ht="20.100000000000001" customHeight="1">
      <c r="B35" s="66"/>
      <c r="C35" s="65">
        <v>2</v>
      </c>
      <c r="D35" s="85"/>
      <c r="E35" s="228"/>
      <c r="F35" s="229"/>
      <c r="G35" s="230"/>
      <c r="H35" s="68"/>
      <c r="I35" s="67"/>
    </row>
    <row r="36" spans="2:9" ht="20.100000000000001" customHeight="1">
      <c r="B36" s="66"/>
      <c r="C36" s="65">
        <v>3</v>
      </c>
      <c r="D36" s="85"/>
      <c r="E36" s="228"/>
      <c r="F36" s="229"/>
      <c r="G36" s="230"/>
      <c r="H36" s="68"/>
      <c r="I36" s="67"/>
    </row>
    <row r="37" spans="2:9" ht="20.100000000000001" customHeight="1">
      <c r="B37" s="66"/>
      <c r="C37" s="65">
        <v>4</v>
      </c>
      <c r="D37" s="85"/>
      <c r="E37" s="228"/>
      <c r="F37" s="229"/>
      <c r="G37" s="230"/>
      <c r="H37" s="68"/>
      <c r="I37" s="67"/>
    </row>
    <row r="38" spans="2:9" ht="20.100000000000001" customHeight="1">
      <c r="B38" s="66"/>
      <c r="C38" s="65">
        <v>5</v>
      </c>
      <c r="D38" s="85"/>
      <c r="E38" s="228"/>
      <c r="F38" s="229"/>
      <c r="G38" s="230"/>
      <c r="H38" s="68"/>
      <c r="I38" s="67"/>
    </row>
    <row r="39" spans="2:9" ht="20.100000000000001" customHeight="1">
      <c r="B39" s="66"/>
      <c r="C39" s="65">
        <v>6</v>
      </c>
      <c r="D39" s="85"/>
      <c r="E39" s="228"/>
      <c r="F39" s="229"/>
      <c r="G39" s="230"/>
      <c r="H39" s="68"/>
      <c r="I39" s="67"/>
    </row>
    <row r="40" spans="2:9" ht="20.100000000000001" customHeight="1" thickBot="1">
      <c r="B40" s="66"/>
      <c r="C40" s="65">
        <v>7</v>
      </c>
      <c r="D40" s="86"/>
      <c r="E40" s="228"/>
      <c r="F40" s="229"/>
      <c r="G40" s="230"/>
      <c r="H40" s="68"/>
      <c r="I40" s="67"/>
    </row>
    <row r="41" spans="2:9" ht="20.100000000000001" customHeight="1" thickTop="1" thickBot="1">
      <c r="B41" s="63"/>
      <c r="C41" s="69" t="s">
        <v>55</v>
      </c>
      <c r="D41" s="74">
        <f>SUM(D34:D40)</f>
        <v>0</v>
      </c>
      <c r="E41" s="231" t="s">
        <v>79</v>
      </c>
      <c r="F41" s="232"/>
      <c r="G41" s="232"/>
      <c r="H41" s="232"/>
      <c r="I41" s="233"/>
    </row>
    <row r="42" spans="2:9" ht="20.100000000000001" customHeight="1" thickTop="1">
      <c r="B42" s="77"/>
      <c r="C42" s="78"/>
      <c r="D42" s="78"/>
      <c r="E42" s="78"/>
      <c r="F42" s="78"/>
      <c r="G42" s="78"/>
      <c r="H42" s="78"/>
      <c r="I42" s="79"/>
    </row>
    <row r="43" spans="2:9" ht="11.25" customHeight="1">
      <c r="C43" s="24"/>
    </row>
  </sheetData>
  <mergeCells count="38">
    <mergeCell ref="E35:G35"/>
    <mergeCell ref="C15:I1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B26:I26"/>
    <mergeCell ref="C27:D27"/>
    <mergeCell ref="E27:F27"/>
    <mergeCell ref="G27:I27"/>
    <mergeCell ref="C28:D28"/>
    <mergeCell ref="E28:F28"/>
    <mergeCell ref="G28:I28"/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129540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243840</xdr:colOff>
                    <xdr:row>12</xdr:row>
                    <xdr:rowOff>114300</xdr:rowOff>
                  </from>
                  <to>
                    <xdr:col>1</xdr:col>
                    <xdr:colOff>525780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510540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243840</xdr:colOff>
                    <xdr:row>11</xdr:row>
                    <xdr:rowOff>137160</xdr:rowOff>
                  </from>
                  <to>
                    <xdr:col>1</xdr:col>
                    <xdr:colOff>525780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510540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2023-11-09T02:47:47Z</dcterms:modified>
</cp:coreProperties>
</file>