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charts/chart10.xml" ContentType="application/vnd.openxmlformats-officedocument.drawingml.chart+xml"/>
  <Override PartName="/xl/worksheets/sheet2.xml" ContentType="application/vnd.openxmlformats-officedocument.spreadsheetml.worksheet+xml"/>
  <Override PartName="/xl/charts/chart1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2" documentId="13_ncr:1_{0C6A4529-A0D2-4E39-A7DC-9D76B8AE7C63}" xr6:coauthVersionLast="47" xr6:coauthVersionMax="47" xr10:uidLastSave="{FD69AFFD-3318-45F8-8342-AD776EE63B7C}"/>
  <workbookProtection workbookAlgorithmName="SHA-512" workbookHashValue="re8d7HdyheHjTsvXNX9yGd47k1fyaodEr6rHNNOlWw0vAQCGHiBo54E/VYSxhtBpwHQ7qi8ZupdDuETRPQul6w==" workbookSaltValue="Wjz+WIIVzRcoMt28Fvk/e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AS10" i="5" s="1"/>
  <c r="C10" i="5"/>
  <c r="DF10" i="5" s="1"/>
  <c r="B10" i="5"/>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FI90" i="4" s="1"/>
  <c r="CQ6" i="5"/>
  <c r="MN56" i="4"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F90" i="4"/>
  <c r="C90" i="4"/>
  <c r="RA81" i="4"/>
  <c r="PZ81" i="4"/>
  <c r="MW81" i="4"/>
  <c r="KO81" i="4"/>
  <c r="JN81" i="4"/>
  <c r="IM81" i="4"/>
  <c r="HL81" i="4"/>
  <c r="GK81" i="4"/>
  <c r="CA81" i="4"/>
  <c r="AZ81" i="4"/>
  <c r="RA80" i="4"/>
  <c r="NX80" i="4"/>
  <c r="MW80" i="4"/>
  <c r="KO80" i="4"/>
  <c r="JN80" i="4"/>
  <c r="GK80" i="4"/>
  <c r="CA80" i="4"/>
  <c r="AZ80" i="4"/>
  <c r="PZ79" i="4"/>
  <c r="OY79" i="4"/>
  <c r="NX79" i="4"/>
  <c r="KO79" i="4"/>
  <c r="JN79" i="4"/>
  <c r="IM79" i="4"/>
  <c r="GK79" i="4"/>
  <c r="EC79" i="4"/>
  <c r="DB79" i="4"/>
  <c r="AZ79" i="4"/>
  <c r="Y79" i="4"/>
  <c r="RH56" i="4"/>
  <c r="OZ56" i="4"/>
  <c r="OF56" i="4"/>
  <c r="LT56" i="4"/>
  <c r="KF56" i="4"/>
  <c r="JL56" i="4"/>
  <c r="GZ56" i="4"/>
  <c r="GF56" i="4"/>
  <c r="AR56" i="4"/>
  <c r="RH55" i="4"/>
  <c r="PT55" i="4"/>
  <c r="OZ55" i="4"/>
  <c r="LT55" i="4"/>
  <c r="KZ55" i="4"/>
  <c r="KF55" i="4"/>
  <c r="GZ55" i="4"/>
  <c r="ER55" i="4"/>
  <c r="CF55" i="4"/>
  <c r="AR55" i="4"/>
  <c r="RH54" i="4"/>
  <c r="QN54" i="4"/>
  <c r="PT54" i="4"/>
  <c r="LT54" i="4"/>
  <c r="KZ54" i="4"/>
  <c r="HT54" i="4"/>
  <c r="GZ54" i="4"/>
  <c r="GF54" i="4"/>
  <c r="CZ54" i="4"/>
  <c r="CF54" i="4"/>
  <c r="AR54" i="4"/>
  <c r="RH33" i="4"/>
  <c r="OZ33" i="4"/>
  <c r="OF33" i="4"/>
  <c r="MN33" i="4"/>
  <c r="LT33" i="4"/>
  <c r="KZ33" i="4"/>
  <c r="GF33" i="4"/>
  <c r="BL33" i="4"/>
  <c r="AR33" i="4"/>
  <c r="X33" i="4"/>
  <c r="RH32" i="4"/>
  <c r="OZ32" i="4"/>
  <c r="KF32" i="4"/>
  <c r="HT32" i="4"/>
  <c r="GZ32" i="4"/>
  <c r="ER32" i="4"/>
  <c r="RH31" i="4"/>
  <c r="QN31" i="4"/>
  <c r="PT31" i="4"/>
  <c r="OF31" i="4"/>
  <c r="LT31" i="4"/>
  <c r="KZ31" i="4"/>
  <c r="HT31" i="4"/>
  <c r="GZ31" i="4"/>
  <c r="GF31" i="4"/>
  <c r="CZ31" i="4"/>
  <c r="CF31" i="4"/>
  <c r="LZ10" i="4"/>
  <c r="IT10" i="4"/>
  <c r="FN10" i="4"/>
  <c r="CH10" i="4"/>
  <c r="B10" i="4"/>
  <c r="PF8" i="4"/>
  <c r="LZ8" i="4"/>
  <c r="IT8" i="4"/>
  <c r="FN8" i="4"/>
  <c r="CH8" i="4"/>
  <c r="B8" i="4"/>
  <c r="B5" i="4"/>
  <c r="OF32" i="4" l="1"/>
  <c r="GF55" i="4"/>
  <c r="CF32" i="4"/>
  <c r="PT32" i="4"/>
  <c r="GZ33" i="4"/>
  <c r="HT55" i="4"/>
  <c r="BL56" i="4"/>
  <c r="DB80" i="4"/>
  <c r="BD10" i="5"/>
  <c r="DI10" i="5"/>
  <c r="AQ12" i="5"/>
  <c r="BP10" i="5"/>
  <c r="DS10" i="5"/>
  <c r="CM11" i="5"/>
  <c r="X10" i="5"/>
  <c r="BQ10" i="5"/>
  <c r="DT10" i="5"/>
  <c r="Y10" i="5"/>
  <c r="CA10" i="5"/>
  <c r="ED10" i="5"/>
  <c r="AI10" i="5"/>
  <c r="CB10" i="5"/>
  <c r="CM12" i="5"/>
  <c r="LT32" i="4"/>
  <c r="CF33" i="4"/>
  <c r="KZ56" i="4"/>
  <c r="AJ10" i="5"/>
  <c r="CK10" i="5"/>
  <c r="CL10" i="5"/>
  <c r="CZ33" i="4"/>
  <c r="AT10" i="5"/>
  <c r="DH10" i="5"/>
  <c r="CT10" i="5"/>
  <c r="BB10" i="5"/>
  <c r="EA10" i="5"/>
  <c r="CI10" i="5"/>
  <c r="AQ10" i="5"/>
  <c r="MW79" i="4"/>
  <c r="JL54" i="4"/>
  <c r="JL31" i="4"/>
  <c r="BM10" i="5"/>
  <c r="BX10" i="5"/>
  <c r="V11" i="5"/>
  <c r="BY12" i="5"/>
  <c r="EB10" i="5"/>
  <c r="CJ10" i="5"/>
  <c r="AR10" i="5"/>
  <c r="DQ10" i="5"/>
  <c r="BY10" i="5"/>
  <c r="AG10" i="5"/>
  <c r="HL79" i="4"/>
  <c r="FL54" i="4"/>
  <c r="FL31" i="4"/>
  <c r="U10" i="5"/>
  <c r="AF10" i="5"/>
  <c r="BN10" i="5"/>
  <c r="CU10" i="5"/>
  <c r="W11" i="5"/>
  <c r="AQ11" i="5"/>
  <c r="BE11" i="5"/>
  <c r="BY11" i="5"/>
  <c r="CZ32" i="4"/>
  <c r="HT33" i="4"/>
  <c r="PT33" i="4"/>
  <c r="CF56" i="4"/>
  <c r="HL80" i="4"/>
  <c r="DE12" i="5"/>
  <c r="Y81" i="4"/>
  <c r="DI12" i="5"/>
  <c r="EC81" i="4"/>
  <c r="DR11" i="5"/>
  <c r="IM80" i="4"/>
  <c r="EC12" i="5"/>
  <c r="OY81" i="4"/>
  <c r="X31" i="4"/>
  <c r="ER31" i="4"/>
  <c r="KF31" i="4"/>
  <c r="OZ31" i="4"/>
  <c r="X32" i="4"/>
  <c r="ER33" i="4"/>
  <c r="OF54" i="4"/>
  <c r="CZ55" i="4"/>
  <c r="OF55" i="4"/>
  <c r="X56" i="4"/>
  <c r="CZ56" i="4"/>
  <c r="HT56" i="4"/>
  <c r="PT56" i="4"/>
  <c r="OY80" i="4"/>
  <c r="NX81" i="4"/>
  <c r="DR10" i="5"/>
  <c r="BZ10" i="5"/>
  <c r="AH10" i="5"/>
  <c r="DG10" i="5"/>
  <c r="BO10" i="5"/>
  <c r="W10" i="5"/>
  <c r="CA79" i="4"/>
  <c r="BL54" i="4"/>
  <c r="BL31" i="4"/>
  <c r="V10" i="5"/>
  <c r="BC10" i="5"/>
  <c r="CV10" i="5"/>
  <c r="EC10" i="5"/>
  <c r="ED11" i="5"/>
  <c r="AG12" i="5"/>
  <c r="BE12" i="5"/>
  <c r="AR31" i="4"/>
  <c r="GF32" i="4"/>
  <c r="KZ32" i="4"/>
  <c r="KF33" i="4"/>
  <c r="X54" i="4"/>
  <c r="ER54" i="4"/>
  <c r="KF54" i="4"/>
  <c r="OZ54" i="4"/>
  <c r="X55" i="4"/>
  <c r="ER56" i="4"/>
  <c r="Y80" i="4"/>
  <c r="EC80" i="4"/>
  <c r="DB81" i="4"/>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<sst xmlns="http://schemas.openxmlformats.org/spreadsheetml/2006/main" count="262" uniqueCount="107">
  <si>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</si>
  <si>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</si>
  <si>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</si>
  <si>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</si>
  <si>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</si>
  <si>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</si>
  <si>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</si>
  <si>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</si>
  <si>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</si>
  <si>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</si>
  <si>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</si>
  <si>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</si>
  <si>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</si>
  <si>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</si>
  <si>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</si>
  <si>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</si>
  <si>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</si>
  <si>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</si>
  <si>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</si>
  <si>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</si>
  <si>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</si>
  <si>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</si>
  <si>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</si>
  <si>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</si>
  <si>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</si>
  <si>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</si>
  <si>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</si>
  <si>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</si>
  <si>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</si>
  <si>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</si>
  <si>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</si>
  <si>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</si>
  <si>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</si>
  <si>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</si>
  <si>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</si>
  <si>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</si>
  <si>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</si>
  <si>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</si>
  <si>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</si>
  <si>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</si>
  <si>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</si>
  <si>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</si>
  <si>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</si>
  <si>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</si>
  <si>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</si>
  <si>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</si>
  <si>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</si>
  <si>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</si>
  <si>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</si>
  <si>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</si>
  <si>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</si>
  <si>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</si>
  <si>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</si>
  <si>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</si>
  <si>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</si>
  <si>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</si>
  <si>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</si>
  <si>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</si>
  <si>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</si>
  <si>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</si>
  <si>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</si>
  <si>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</si>
  <si>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</si>
  <si>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</si>
  <si>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</si>
  <si>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</si>
  <si>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</si>
  <si>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</si>
  <si>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</si>
  <si>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</si>
  <si>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</si>
  <si>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</si>
  <si>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</si>
  <si>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</si>
  <si>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</si>
  <si>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</si>
  <si>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</si>
  <si>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</si>
  <si>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</si>
  <si>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</si>
  <si>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</si>
  <si>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</si>
  <si>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</si>
  <si>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</si>
  <si>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</si>
  <si>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</si>
  <si>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</si>
  <si>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</si>
  <si>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260002</t>
  </si>
  <si>
    <t>46</t>
  </si>
  <si>
    <t>02</t>
  </si>
  <si>
    <t>0</t>
  </si>
  <si>
    <t>000</t>
  </si>
  <si>
    <t>京都府</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</si>
  <si>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</si>
  <si>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</si>
  <si>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</si>
  <si>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</si>
  <si>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</si>
  <si>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</si>
  <si>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</si>
  <si>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</si>
  <si>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</si>
  <si>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</si>
  <si>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施設や管路の老朽化が進んでおり、有形固定資産減価償却率は上昇傾向にあります。
　現在進めている配水管更新工事は令和９年度の供用開始を予定しており、供用開始により、①有形固定資産減価償却率及び②管路経年化率が低下し、③管路更新率が上昇する見込みです。
　引き続き計画的な施設更新を行い、施設の健全性を維持していきます。</t>
    <rPh sb="1" eb="3">
      <t>シセツ</t>
    </rPh>
    <rPh sb="4" eb="6">
      <t>カンロ</t>
    </rPh>
    <rPh sb="7" eb="10">
      <t>ロウキュウカ</t>
    </rPh>
    <rPh sb="11" eb="12">
      <t>スス</t>
    </rPh>
    <rPh sb="17" eb="25">
      <t>ユウケイコテイシサンゲンカ</t>
    </rPh>
    <rPh sb="25" eb="28">
      <t>ショウキャクリツ</t>
    </rPh>
    <rPh sb="29" eb="31">
      <t>ジョウショウ</t>
    </rPh>
    <rPh sb="31" eb="33">
      <t>ケイコウ</t>
    </rPh>
    <rPh sb="41" eb="43">
      <t>ゲンザイ</t>
    </rPh>
    <rPh sb="43" eb="44">
      <t>スス</t>
    </rPh>
    <rPh sb="48" eb="51">
      <t>ハイスイカン</t>
    </rPh>
    <rPh sb="51" eb="53">
      <t>コウシン</t>
    </rPh>
    <rPh sb="53" eb="55">
      <t>コウジ</t>
    </rPh>
    <rPh sb="56" eb="58">
      <t>レイワ</t>
    </rPh>
    <rPh sb="59" eb="61">
      <t>ネンド</t>
    </rPh>
    <rPh sb="62" eb="64">
      <t>キョウヨウ</t>
    </rPh>
    <rPh sb="64" eb="66">
      <t>カイシ</t>
    </rPh>
    <rPh sb="67" eb="69">
      <t>ヨテイ</t>
    </rPh>
    <rPh sb="74" eb="76">
      <t>キョウヨウ</t>
    </rPh>
    <rPh sb="76" eb="78">
      <t>カイシ</t>
    </rPh>
    <rPh sb="83" eb="89">
      <t>ユウケイコテイシサン</t>
    </rPh>
    <rPh sb="89" eb="91">
      <t>ゲンカ</t>
    </rPh>
    <rPh sb="91" eb="93">
      <t>ショウキャク</t>
    </rPh>
    <rPh sb="93" eb="94">
      <t>リツ</t>
    </rPh>
    <rPh sb="94" eb="95">
      <t>オヨ</t>
    </rPh>
    <rPh sb="97" eb="99">
      <t>カンロ</t>
    </rPh>
    <rPh sb="99" eb="102">
      <t>ケイネンカ</t>
    </rPh>
    <rPh sb="102" eb="103">
      <t>リツ</t>
    </rPh>
    <rPh sb="104" eb="106">
      <t>テイカ</t>
    </rPh>
    <rPh sb="109" eb="111">
      <t>カンロ</t>
    </rPh>
    <rPh sb="111" eb="113">
      <t>コウシン</t>
    </rPh>
    <rPh sb="113" eb="114">
      <t>リツ</t>
    </rPh>
    <rPh sb="115" eb="117">
      <t>ジョウショウ</t>
    </rPh>
    <rPh sb="119" eb="121">
      <t>ミコ</t>
    </rPh>
    <rPh sb="127" eb="128">
      <t>ヒ</t>
    </rPh>
    <rPh sb="129" eb="130">
      <t>ツヅ</t>
    </rPh>
    <rPh sb="131" eb="134">
      <t>ケイカクテキ</t>
    </rPh>
    <rPh sb="135" eb="137">
      <t>シセツ</t>
    </rPh>
    <rPh sb="137" eb="139">
      <t>コウシン</t>
    </rPh>
    <rPh sb="140" eb="141">
      <t>オコナ</t>
    </rPh>
    <rPh sb="143" eb="145">
      <t>シセツ</t>
    </rPh>
    <rPh sb="146" eb="149">
      <t>ケンゼンセイ</t>
    </rPh>
    <rPh sb="150" eb="152">
      <t>イジ</t>
    </rPh>
    <phoneticPr fontId="5"/>
  </si>
  <si>
    <t xml:space="preserve">　長田野工業用水道では、令和５年３月に経営戦略の中間改定を行い、令和６年４月に料金単価を改定した結果、経営指標は比較的良好な状況となりました。
　今後、管路を中心とした老朽化施設の増加により、更新費用の増加が見込まれることから、計画的な施設更新を進め、安心・安全な給水体制の確保に努めていきます。
　なお、工業用水道を取り巻く以下の課題に対応するため、次に挙げる取組を進めます。
(ア)ユーザー企業の撤退等に伴うサービス需要の減少
 ・将来の水需要に基づく施設規模の適正化
(イ)施設の老朽化に伴う更新需要の増大
 ・アセットマネジメント手法を用いた建設改良計画に基づく改築更新
(ウ)事業に携わる人材確保の困難
 ・民間委託、広域連携などを活用した業務効率化
(エ)近年の職員給与費の増加や物価高騰による営業費用の増加の影響
 ・物価上昇等を踏まえた適正な料金単価の設定
 </t>
    <rPh sb="153" eb="158">
      <t>コウギョウヨウスイドウ</t>
    </rPh>
    <rPh sb="159" eb="160">
      <t>ト</t>
    </rPh>
    <rPh sb="161" eb="162">
      <t>マ</t>
    </rPh>
    <rPh sb="163" eb="165">
      <t>イカ</t>
    </rPh>
    <rPh sb="166" eb="168">
      <t>カダイ</t>
    </rPh>
    <rPh sb="169" eb="171">
      <t>タイオウ</t>
    </rPh>
    <rPh sb="176" eb="177">
      <t>ツギ</t>
    </rPh>
    <rPh sb="178" eb="179">
      <t>ア</t>
    </rPh>
    <rPh sb="181" eb="183">
      <t>トリクミ</t>
    </rPh>
    <rPh sb="184" eb="185">
      <t>スス</t>
    </rPh>
    <rPh sb="197" eb="199">
      <t>キギョウ</t>
    </rPh>
    <rPh sb="200" eb="202">
      <t>テッタイ</t>
    </rPh>
    <rPh sb="202" eb="203">
      <t>トウ</t>
    </rPh>
    <rPh sb="205" eb="207">
      <t>ジュヨウ</t>
    </rPh>
    <rPh sb="208" eb="210">
      <t>ゲンショウ</t>
    </rPh>
    <rPh sb="213" eb="215">
      <t>ショウライ</t>
    </rPh>
    <rPh sb="218" eb="220">
      <t>ショウライ</t>
    </rPh>
    <rPh sb="221" eb="224">
      <t>ミズジュヨウ</t>
    </rPh>
    <rPh sb="225" eb="226">
      <t>モト</t>
    </rPh>
    <rPh sb="228" eb="232">
      <t>シセツキボ</t>
    </rPh>
    <rPh sb="233" eb="236">
      <t>テキセイカ</t>
    </rPh>
    <rPh sb="241" eb="243">
      <t>キギョウ</t>
    </rPh>
    <rPh sb="244" eb="245">
      <t>カカ</t>
    </rPh>
    <rPh sb="248" eb="251">
      <t>ロウキュウカ</t>
    </rPh>
    <rPh sb="251" eb="253">
      <t>キボ</t>
    </rPh>
    <rPh sb="266" eb="268">
      <t>シュホウ</t>
    </rPh>
    <rPh sb="269" eb="270">
      <t>モチ</t>
    </rPh>
    <rPh sb="272" eb="274">
      <t>ケンセツ</t>
    </rPh>
    <rPh sb="274" eb="278">
      <t>カイリョウケイカク</t>
    </rPh>
    <rPh sb="279" eb="280">
      <t>モト</t>
    </rPh>
    <rPh sb="306" eb="310">
      <t>ミンカンイタク</t>
    </rPh>
    <rPh sb="311" eb="313">
      <t>コウイキ</t>
    </rPh>
    <rPh sb="313" eb="315">
      <t>レンケイ</t>
    </rPh>
    <rPh sb="318" eb="320">
      <t>カツヨウ</t>
    </rPh>
    <rPh sb="322" eb="324">
      <t>ギョウム</t>
    </rPh>
    <rPh sb="324" eb="327">
      <t>コウリツカ</t>
    </rPh>
    <rPh sb="329" eb="331">
      <t>ゾウダイ</t>
    </rPh>
    <rPh sb="331" eb="333">
      <t>キンネン</t>
    </rPh>
    <rPh sb="334" eb="339">
      <t>ショクインキュウヨヒ</t>
    </rPh>
    <rPh sb="340" eb="342">
      <t>ゾウカ</t>
    </rPh>
    <rPh sb="343" eb="347">
      <t>ブッカコウトウ</t>
    </rPh>
    <rPh sb="352" eb="354">
      <t>ヒヨウ</t>
    </rPh>
    <rPh sb="355" eb="357">
      <t>ゾウカ</t>
    </rPh>
    <rPh sb="358" eb="360">
      <t>エイキョウ</t>
    </rPh>
    <rPh sb="369" eb="370">
      <t>フ</t>
    </rPh>
    <rPh sb="373" eb="375">
      <t>テキセイ</t>
    </rPh>
    <rPh sb="376" eb="380">
      <t>リョウキンタンカ</t>
    </rPh>
    <rPh sb="381" eb="383">
      <t>セッテイ</t>
    </rPh>
    <phoneticPr fontId="5"/>
  </si>
  <si>
    <t>　①経常収支比率は、令和４年度以降、電力調達料金高騰の影響により、動力費が増加したため、100％を下回っていましたが、令和６年４月に料金単価を改定した結果、100％を上回りました。
　②累積欠損金は生じていません。
　③流動比率は、各年度の未払金の増減に伴い変動していますが、毎年度100％を大幅に上回っており、資金面で安全な状況です。
　④企業債残高対給水収益比率は、今後の施設更新費用の増加に備え、資金残高平準化の観点から企業債を計画的に活用することとしており、前年度よりも減少しています。
　⑤料金回収率は、令和４年度以降、電力調達料金高騰の影響により、動力費が増加したため、100％を下回っていましたが、令和６年度に料金単価を改定した結果、100％を上回りました。
　⑥給水原価は、類似団体平均よりも下回って推移しており、効率的な経営が行えている状況です。
　⑦施設利用率は配水量の増加に伴い、前年度より増加しましたが、類似団体平均よりも下回っています。
　⑧契約率は、令和２年度からほぼ横ばいとなっています。今後も契約率の向上策について検討していきます。</t>
    <rPh sb="10" eb="12">
      <t>レイワ</t>
    </rPh>
    <rPh sb="13" eb="15">
      <t>ネンド</t>
    </rPh>
    <rPh sb="15" eb="17">
      <t>イコウ</t>
    </rPh>
    <rPh sb="33" eb="36">
      <t>ドウリョクヒ</t>
    </rPh>
    <rPh sb="37" eb="39">
      <t>ゾウカ</t>
    </rPh>
    <rPh sb="49" eb="51">
      <t>シタマワ</t>
    </rPh>
    <rPh sb="59" eb="61">
      <t>レイワ</t>
    </rPh>
    <rPh sb="62" eb="63">
      <t>ネン</t>
    </rPh>
    <rPh sb="64" eb="65">
      <t>ガツ</t>
    </rPh>
    <rPh sb="128" eb="131">
      <t>マイネンド</t>
    </rPh>
    <rPh sb="166" eb="167">
      <t>タイ</t>
    </rPh>
    <rPh sb="167" eb="169">
      <t>キュウスイ</t>
    </rPh>
    <rPh sb="169" eb="171">
      <t>シュウエキ</t>
    </rPh>
    <rPh sb="171" eb="173">
      <t>ヒリツ</t>
    </rPh>
    <rPh sb="233" eb="236">
      <t>ゼンネンド</t>
    </rPh>
    <rPh sb="239" eb="241">
      <t>ゲンショウ</t>
    </rPh>
    <rPh sb="247" eb="249">
      <t>レイワ</t>
    </rPh>
    <rPh sb="250" eb="252">
      <t>ネンド</t>
    </rPh>
    <rPh sb="252" eb="254">
      <t>イコウ</t>
    </rPh>
    <rPh sb="298" eb="300">
      <t>ネンド</t>
    </rPh>
    <rPh sb="306" eb="308">
      <t>カイテイ</t>
    </rPh>
    <rPh sb="312" eb="314">
      <t>ケッカ</t>
    </rPh>
    <rPh sb="319" eb="321">
      <t>ウワマワ</t>
    </rPh>
    <rPh sb="366" eb="368">
      <t>ジョウキョウ</t>
    </rPh>
    <rPh sb="381" eb="383">
      <t>ハイスイ</t>
    </rPh>
    <rPh sb="383" eb="384">
      <t>リョウ</t>
    </rPh>
    <rPh sb="385" eb="387">
      <t>ゾウカ</t>
    </rPh>
    <rPh sb="387" eb="388">
      <t>トモナ</t>
    </rPh>
    <rPh sb="390" eb="393">
      <t>ゼンネンド</t>
    </rPh>
    <rPh sb="395" eb="397">
      <t>ゾウカ</t>
    </rPh>
    <rPh sb="413" eb="415">
      <t>シタマワ</t>
    </rPh>
    <rPh sb="423" eb="426">
      <t>ガンネンド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</si>
</sst>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53.07</c:v>
                </c:pt>
                <c:pt idx="1">
                  <c:v>54.88</c:v>
                </c:pt>
                <c:pt idx="2">
                  <c:v>56.9</c:v>
                </c:pt>
                <c:pt idx="3">
                  <c:v>59.29</c:v>
                </c:pt>
                <c:pt idx="4">
                  <c:v>61.6</c:v>
                </c:pt>
              </c:numCache>
            </c:numRef>
          </c:val>
          <c:extLst>
            <c:ext xmlns:c16="http://schemas.microsoft.com/office/drawing/2014/chart" uri="{C3380CC4-5D6E-409C-BE32-E72D297353CC}">
              <c16:uniqueId val="{00000000-C5A4-4A3D-9129-8569F1D2F6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C5A4-4A3D-9129-8569F1D2F6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1A-44FD-891F-A9F7C369EC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721A-44FD-891F-A9F7C369EC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113.32</c:v>
                </c:pt>
                <c:pt idx="1">
                  <c:v>111.31</c:v>
                </c:pt>
                <c:pt idx="2">
                  <c:v>85.77</c:v>
                </c:pt>
                <c:pt idx="3">
                  <c:v>99.86</c:v>
                </c:pt>
                <c:pt idx="4">
                  <c:v>103.1</c:v>
                </c:pt>
              </c:numCache>
            </c:numRef>
          </c:val>
          <c:extLst>
            <c:ext xmlns:c16="http://schemas.microsoft.com/office/drawing/2014/chart" uri="{C3380CC4-5D6E-409C-BE32-E72D297353CC}">
              <c16:uniqueId val="{00000000-7259-4837-B7E0-3B06F989DB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7259-4837-B7E0-3B06F989DB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24.06</c:v>
                </c:pt>
                <c:pt idx="1">
                  <c:v>24.06</c:v>
                </c:pt>
                <c:pt idx="2">
                  <c:v>25.73</c:v>
                </c:pt>
                <c:pt idx="3">
                  <c:v>28.25</c:v>
                </c:pt>
                <c:pt idx="4">
                  <c:v>28.25</c:v>
                </c:pt>
              </c:numCache>
            </c:numRef>
          </c:val>
          <c:extLst>
            <c:ext xmlns:c16="http://schemas.microsoft.com/office/drawing/2014/chart" uri="{C3380CC4-5D6E-409C-BE32-E72D297353CC}">
              <c16:uniqueId val="{00000000-590A-4E2C-9A7A-B402FBB9C3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590A-4E2C-9A7A-B402FBB9C3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0E-4DE2-8C73-4D8C6F932C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650E-4DE2-8C73-4D8C6F932C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1278.23</c:v>
                </c:pt>
                <c:pt idx="1">
                  <c:v>1101.99</c:v>
                </c:pt>
                <c:pt idx="2">
                  <c:v>544.16</c:v>
                </c:pt>
                <c:pt idx="3">
                  <c:v>727.59</c:v>
                </c:pt>
                <c:pt idx="4">
                  <c:v>682.94</c:v>
                </c:pt>
              </c:numCache>
            </c:numRef>
          </c:val>
          <c:extLst>
            <c:ext xmlns:c16="http://schemas.microsoft.com/office/drawing/2014/chart" uri="{C3380CC4-5D6E-409C-BE32-E72D297353CC}">
              <c16:uniqueId val="{00000000-D691-45CB-B032-DF2EECCE3F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D691-45CB-B032-DF2EECCE3F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97.71</c:v>
                </c:pt>
                <c:pt idx="1">
                  <c:v>102.47</c:v>
                </c:pt>
                <c:pt idx="2">
                  <c:v>107.16</c:v>
                </c:pt>
                <c:pt idx="3">
                  <c:v>115.51</c:v>
                </c:pt>
                <c:pt idx="4">
                  <c:v>114.84</c:v>
                </c:pt>
              </c:numCache>
            </c:numRef>
          </c:val>
          <c:extLst>
            <c:ext xmlns:c16="http://schemas.microsoft.com/office/drawing/2014/chart" uri="{C3380CC4-5D6E-409C-BE32-E72D297353CC}">
              <c16:uniqueId val="{00000000-52B2-4FA9-83A9-79AC4DDC62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52B2-4FA9-83A9-79AC4DDC62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116.7</c:v>
                </c:pt>
                <c:pt idx="1">
                  <c:v>113.81</c:v>
                </c:pt>
                <c:pt idx="2">
                  <c:v>82.95</c:v>
                </c:pt>
                <c:pt idx="3">
                  <c:v>99.78</c:v>
                </c:pt>
                <c:pt idx="4">
                  <c:v>103.47</c:v>
                </c:pt>
              </c:numCache>
            </c:numRef>
          </c:val>
          <c:extLst>
            <c:ext xmlns:c16="http://schemas.microsoft.com/office/drawing/2014/chart" uri="{C3380CC4-5D6E-409C-BE32-E72D297353CC}">
              <c16:uniqueId val="{00000000-F947-488F-B4BD-87458C5BC5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F947-488F-B4BD-87458C5BC5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20.58</c:v>
                </c:pt>
                <c:pt idx="1">
                  <c:v>21.12</c:v>
                </c:pt>
                <c:pt idx="2">
                  <c:v>29.02</c:v>
                </c:pt>
                <c:pt idx="3">
                  <c:v>24.16</c:v>
                </c:pt>
                <c:pt idx="4">
                  <c:v>26.13</c:v>
                </c:pt>
              </c:numCache>
            </c:numRef>
          </c:val>
          <c:extLst>
            <c:ext xmlns:c16="http://schemas.microsoft.com/office/drawing/2014/chart" uri="{C3380CC4-5D6E-409C-BE32-E72D297353CC}">
              <c16:uniqueId val="{00000000-FC7F-4CBB-88C2-CC6BC55D99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FC7F-4CBB-88C2-CC6BC55D99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44.35</c:v>
                </c:pt>
                <c:pt idx="1">
                  <c:v>47.05</c:v>
                </c:pt>
                <c:pt idx="2">
                  <c:v>47.95</c:v>
                </c:pt>
                <c:pt idx="3">
                  <c:v>44.85</c:v>
                </c:pt>
                <c:pt idx="4">
                  <c:v>46.97</c:v>
                </c:pt>
              </c:numCache>
            </c:numRef>
          </c:val>
          <c:extLst>
            <c:ext xmlns:c16="http://schemas.microsoft.com/office/drawing/2014/chart" uri="{C3380CC4-5D6E-409C-BE32-E72D297353CC}">
              <c16:uniqueId val="{00000000-60C6-4E78-9EEA-2779152FB2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60C6-4E78-9EEA-2779152FB2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77.63</c:v>
                </c:pt>
                <c:pt idx="1">
                  <c:v>78.7</c:v>
                </c:pt>
                <c:pt idx="2">
                  <c:v>79.290000000000006</c:v>
                </c:pt>
                <c:pt idx="3">
                  <c:v>79.2</c:v>
                </c:pt>
                <c:pt idx="4">
                  <c:v>79.040000000000006</c:v>
                </c:pt>
              </c:numCache>
            </c:numRef>
          </c:val>
          <c:extLst>
            <c:ext xmlns:c16="http://schemas.microsoft.com/office/drawing/2014/chart" uri="{C3380CC4-5D6E-409C-BE32-E72D297353CC}">
              <c16:uniqueId val="{00000000-C184-4C4C-9729-D665893AF8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C184-4C4C-9729-D665893AF8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NT35" sqref="NT35"/>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京都府</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37150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17451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83.6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29363</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113.32</v>
      </c>
      <c r="Y32" s="121"/>
      <c r="Z32" s="121"/>
      <c r="AA32" s="121"/>
      <c r="AB32" s="121"/>
      <c r="AC32" s="121"/>
      <c r="AD32" s="121"/>
      <c r="AE32" s="121"/>
      <c r="AF32" s="121"/>
      <c r="AG32" s="121"/>
      <c r="AH32" s="121"/>
      <c r="AI32" s="121"/>
      <c r="AJ32" s="121"/>
      <c r="AK32" s="121"/>
      <c r="AL32" s="121"/>
      <c r="AM32" s="121"/>
      <c r="AN32" s="121"/>
      <c r="AO32" s="121"/>
      <c r="AP32" s="121"/>
      <c r="AQ32" s="122"/>
      <c r="AR32" s="120">
        <f>データ!U6</f>
        <v>111.31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85.77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99.86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103.1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1278.23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1101.99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544.16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727.59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682.94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97.71</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102.47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107.16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115.51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114.84</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116.7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113.81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82.95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99.78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103.47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20.58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21.12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29.02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24.16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26.13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44.35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47.05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47.95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44.85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46.97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77.63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78.7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79.290000000000006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79.2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79.040000000000006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42" t="s">
        <v>105</v>
      </c>
      <c r="SN68" s="143"/>
      <c r="SO68" s="143"/>
      <c r="SP68" s="143"/>
      <c r="SQ68" s="143"/>
      <c r="SR68" s="143"/>
      <c r="SS68" s="143"/>
      <c r="ST68" s="143"/>
      <c r="SU68" s="143"/>
      <c r="SV68" s="143"/>
      <c r="SW68" s="143"/>
      <c r="SX68" s="143"/>
      <c r="SY68" s="143"/>
      <c r="SZ68" s="143"/>
      <c r="TA68" s="14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42"/>
      <c r="SN69" s="143"/>
      <c r="SO69" s="143"/>
      <c r="SP69" s="143"/>
      <c r="SQ69" s="143"/>
      <c r="SR69" s="143"/>
      <c r="SS69" s="143"/>
      <c r="ST69" s="143"/>
      <c r="SU69" s="143"/>
      <c r="SV69" s="143"/>
      <c r="SW69" s="143"/>
      <c r="SX69" s="143"/>
      <c r="SY69" s="143"/>
      <c r="SZ69" s="143"/>
      <c r="TA69" s="14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42"/>
      <c r="SN70" s="143"/>
      <c r="SO70" s="143"/>
      <c r="SP70" s="143"/>
      <c r="SQ70" s="143"/>
      <c r="SR70" s="143"/>
      <c r="SS70" s="143"/>
      <c r="ST70" s="143"/>
      <c r="SU70" s="143"/>
      <c r="SV70" s="143"/>
      <c r="SW70" s="143"/>
      <c r="SX70" s="143"/>
      <c r="SY70" s="143"/>
      <c r="SZ70" s="143"/>
      <c r="TA70" s="14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42"/>
      <c r="SN71" s="143"/>
      <c r="SO71" s="143"/>
      <c r="SP71" s="143"/>
      <c r="SQ71" s="143"/>
      <c r="SR71" s="143"/>
      <c r="SS71" s="143"/>
      <c r="ST71" s="143"/>
      <c r="SU71" s="143"/>
      <c r="SV71" s="143"/>
      <c r="SW71" s="143"/>
      <c r="SX71" s="143"/>
      <c r="SY71" s="143"/>
      <c r="SZ71" s="143"/>
      <c r="TA71" s="14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42"/>
      <c r="SN72" s="143"/>
      <c r="SO72" s="143"/>
      <c r="SP72" s="143"/>
      <c r="SQ72" s="143"/>
      <c r="SR72" s="143"/>
      <c r="SS72" s="143"/>
      <c r="ST72" s="143"/>
      <c r="SU72" s="143"/>
      <c r="SV72" s="143"/>
      <c r="SW72" s="143"/>
      <c r="SX72" s="143"/>
      <c r="SY72" s="143"/>
      <c r="SZ72" s="143"/>
      <c r="TA72" s="14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42"/>
      <c r="SN73" s="143"/>
      <c r="SO73" s="143"/>
      <c r="SP73" s="143"/>
      <c r="SQ73" s="143"/>
      <c r="SR73" s="143"/>
      <c r="SS73" s="143"/>
      <c r="ST73" s="143"/>
      <c r="SU73" s="143"/>
      <c r="SV73" s="143"/>
      <c r="SW73" s="143"/>
      <c r="SX73" s="143"/>
      <c r="SY73" s="143"/>
      <c r="SZ73" s="143"/>
      <c r="TA73" s="14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42"/>
      <c r="SN74" s="143"/>
      <c r="SO74" s="143"/>
      <c r="SP74" s="143"/>
      <c r="SQ74" s="143"/>
      <c r="SR74" s="143"/>
      <c r="SS74" s="143"/>
      <c r="ST74" s="143"/>
      <c r="SU74" s="143"/>
      <c r="SV74" s="143"/>
      <c r="SW74" s="143"/>
      <c r="SX74" s="143"/>
      <c r="SY74" s="143"/>
      <c r="SZ74" s="143"/>
      <c r="TA74" s="14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42"/>
      <c r="SN75" s="143"/>
      <c r="SO75" s="143"/>
      <c r="SP75" s="143"/>
      <c r="SQ75" s="143"/>
      <c r="SR75" s="143"/>
      <c r="SS75" s="143"/>
      <c r="ST75" s="143"/>
      <c r="SU75" s="143"/>
      <c r="SV75" s="143"/>
      <c r="SW75" s="143"/>
      <c r="SX75" s="143"/>
      <c r="SY75" s="143"/>
      <c r="SZ75" s="143"/>
      <c r="TA75" s="14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42"/>
      <c r="SN76" s="143"/>
      <c r="SO76" s="143"/>
      <c r="SP76" s="143"/>
      <c r="SQ76" s="143"/>
      <c r="SR76" s="143"/>
      <c r="SS76" s="143"/>
      <c r="ST76" s="143"/>
      <c r="SU76" s="143"/>
      <c r="SV76" s="143"/>
      <c r="SW76" s="143"/>
      <c r="SX76" s="143"/>
      <c r="SY76" s="143"/>
      <c r="SZ76" s="143"/>
      <c r="TA76" s="14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42"/>
      <c r="SN77" s="143"/>
      <c r="SO77" s="143"/>
      <c r="SP77" s="143"/>
      <c r="SQ77" s="143"/>
      <c r="SR77" s="143"/>
      <c r="SS77" s="143"/>
      <c r="ST77" s="143"/>
      <c r="SU77" s="143"/>
      <c r="SV77" s="143"/>
      <c r="SW77" s="143"/>
      <c r="SX77" s="143"/>
      <c r="SY77" s="143"/>
      <c r="SZ77" s="143"/>
      <c r="TA77" s="14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42"/>
      <c r="SN78" s="143"/>
      <c r="SO78" s="143"/>
      <c r="SP78" s="143"/>
      <c r="SQ78" s="143"/>
      <c r="SR78" s="143"/>
      <c r="SS78" s="143"/>
      <c r="ST78" s="143"/>
      <c r="SU78" s="143"/>
      <c r="SV78" s="143"/>
      <c r="SW78" s="143"/>
      <c r="SX78" s="143"/>
      <c r="SY78" s="143"/>
      <c r="SZ78" s="143"/>
      <c r="TA78" s="14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42"/>
      <c r="SN79" s="143"/>
      <c r="SO79" s="143"/>
      <c r="SP79" s="143"/>
      <c r="SQ79" s="143"/>
      <c r="SR79" s="143"/>
      <c r="SS79" s="143"/>
      <c r="ST79" s="143"/>
      <c r="SU79" s="143"/>
      <c r="SV79" s="143"/>
      <c r="SW79" s="143"/>
      <c r="SX79" s="143"/>
      <c r="SY79" s="143"/>
      <c r="SZ79" s="143"/>
      <c r="TA79" s="14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53.07</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54.88</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56.9</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59.29</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61.6</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24.06</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24.06</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25.73</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28.25</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28.25</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42"/>
      <c r="SN80" s="143"/>
      <c r="SO80" s="143"/>
      <c r="SP80" s="143"/>
      <c r="SQ80" s="143"/>
      <c r="SR80" s="143"/>
      <c r="SS80" s="143"/>
      <c r="ST80" s="143"/>
      <c r="SU80" s="143"/>
      <c r="SV80" s="143"/>
      <c r="SW80" s="143"/>
      <c r="SX80" s="143"/>
      <c r="SY80" s="143"/>
      <c r="SZ80" s="143"/>
      <c r="TA80" s="14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55.38</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56.07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55.87</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56.81</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57.34</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40.880000000000003</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41.24</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39.020000000000003</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39.57</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41.29</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0.12</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0.31</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0.03</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0.04</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0.24</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42"/>
      <c r="SN81" s="143"/>
      <c r="SO81" s="143"/>
      <c r="SP81" s="143"/>
      <c r="SQ81" s="143"/>
      <c r="SR81" s="143"/>
      <c r="SS81" s="143"/>
      <c r="ST81" s="143"/>
      <c r="SU81" s="143"/>
      <c r="SV81" s="143"/>
      <c r="SW81" s="143"/>
      <c r="SX81" s="143"/>
      <c r="SY81" s="143"/>
      <c r="SZ81" s="143"/>
      <c r="TA81" s="14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42"/>
      <c r="SN82" s="143"/>
      <c r="SO82" s="143"/>
      <c r="SP82" s="143"/>
      <c r="SQ82" s="143"/>
      <c r="SR82" s="143"/>
      <c r="SS82" s="143"/>
      <c r="ST82" s="143"/>
      <c r="SU82" s="143"/>
      <c r="SV82" s="143"/>
      <c r="SW82" s="143"/>
      <c r="SX82" s="143"/>
      <c r="SY82" s="143"/>
      <c r="SZ82" s="143"/>
      <c r="TA82" s="14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2"/>
      <c r="SN83" s="143"/>
      <c r="SO83" s="143"/>
      <c r="SP83" s="143"/>
      <c r="SQ83" s="143"/>
      <c r="SR83" s="143"/>
      <c r="SS83" s="143"/>
      <c r="ST83" s="143"/>
      <c r="SU83" s="143"/>
      <c r="SV83" s="143"/>
      <c r="SW83" s="143"/>
      <c r="SX83" s="143"/>
      <c r="SY83" s="143"/>
      <c r="SZ83" s="143"/>
      <c r="TA83" s="14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2"/>
      <c r="SN84" s="143"/>
      <c r="SO84" s="143"/>
      <c r="SP84" s="143"/>
      <c r="SQ84" s="143"/>
      <c r="SR84" s="143"/>
      <c r="SS84" s="143"/>
      <c r="ST84" s="143"/>
      <c r="SU84" s="143"/>
      <c r="SV84" s="143"/>
      <c r="SW84" s="143"/>
      <c r="SX84" s="143"/>
      <c r="SY84" s="143"/>
      <c r="SZ84" s="143"/>
      <c r="TA84" s="14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5"/>
      <c r="SN85" s="146"/>
      <c r="SO85" s="146"/>
      <c r="SP85" s="146"/>
      <c r="SQ85" s="146"/>
      <c r="SR85" s="146"/>
      <c r="SS85" s="146"/>
      <c r="ST85" s="146"/>
      <c r="SU85" s="146"/>
      <c r="SV85" s="146"/>
      <c r="SW85" s="146"/>
      <c r="SX85" s="146"/>
      <c r="SY85" s="146"/>
      <c r="SZ85" s="146"/>
      <c r="TA85" s="14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8M+V2QIRrstW6KjKCGw9Lk9enNHjIQuIXBwncqH8G/D13brThdlS/XYy2GWNGHxHrEqmcA5uR0cAkUGg8kxyg==" saltValue="D+To62MSDV+FEuTkyHezqg==" spinCount="100000" sheet="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3"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113.32</v>
      </c>
      <c r="U6" s="35">
        <f>U7</f>
        <v>111.31</v>
      </c>
      <c r="V6" s="35">
        <f>V7</f>
        <v>85.77</v>
      </c>
      <c r="W6" s="35">
        <f>W7</f>
        <v>99.86</v>
      </c>
      <c r="X6" s="35">
        <f t="shared" si="3"/>
        <v>103.1</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1278.23</v>
      </c>
      <c r="AQ6" s="35">
        <f>AQ7</f>
        <v>1101.99</v>
      </c>
      <c r="AR6" s="35">
        <f>AR7</f>
        <v>544.16</v>
      </c>
      <c r="AS6" s="35">
        <f>AS7</f>
        <v>727.59</v>
      </c>
      <c r="AT6" s="35">
        <f t="shared" si="3"/>
        <v>682.94</v>
      </c>
      <c r="AU6" s="35">
        <f t="shared" si="3"/>
        <v>771.18</v>
      </c>
      <c r="AV6" s="35">
        <f t="shared" si="3"/>
        <v>815.18</v>
      </c>
      <c r="AW6" s="35">
        <f t="shared" si="3"/>
        <v>808.62</v>
      </c>
      <c r="AX6" s="35">
        <f t="shared" si="3"/>
        <v>717.27</v>
      </c>
      <c r="AY6" s="35">
        <f t="shared" si="3"/>
        <v>676.82</v>
      </c>
      <c r="AZ6" s="33" t="str">
        <f>IF(AZ7="-","【-】","【"&amp;SUBSTITUTE(TEXT(AZ7,"#,##0.00"),"-","△")&amp;"】")</f>
        <v>【439.16】</v>
      </c>
      <c r="BA6" s="35">
        <f t="shared" si="3"/>
        <v>97.71</v>
      </c>
      <c r="BB6" s="35">
        <f>BB7</f>
        <v>102.47</v>
      </c>
      <c r="BC6" s="35">
        <f>BC7</f>
        <v>107.16</v>
      </c>
      <c r="BD6" s="35">
        <f>BD7</f>
        <v>115.51</v>
      </c>
      <c r="BE6" s="35">
        <f t="shared" si="3"/>
        <v>114.84</v>
      </c>
      <c r="BF6" s="35">
        <f t="shared" si="3"/>
        <v>444.01</v>
      </c>
      <c r="BG6" s="35">
        <f t="shared" si="3"/>
        <v>413.29</v>
      </c>
      <c r="BH6" s="35">
        <f t="shared" si="3"/>
        <v>408.48</v>
      </c>
      <c r="BI6" s="35">
        <f t="shared" si="3"/>
        <v>383.72</v>
      </c>
      <c r="BJ6" s="35">
        <f t="shared" si="3"/>
        <v>356.59</v>
      </c>
      <c r="BK6" s="33" t="str">
        <f>IF(BK7="-","【-】","【"&amp;SUBSTITUTE(TEXT(BK7,"#,##0.00"),"-","△")&amp;"】")</f>
        <v>【227.97】</v>
      </c>
      <c r="BL6" s="35">
        <f t="shared" si="3"/>
        <v>116.7</v>
      </c>
      <c r="BM6" s="35">
        <f>BM7</f>
        <v>113.81</v>
      </c>
      <c r="BN6" s="35">
        <f>BN7</f>
        <v>82.95</v>
      </c>
      <c r="BO6" s="35">
        <f>BO7</f>
        <v>99.78</v>
      </c>
      <c r="BP6" s="35">
        <f t="shared" si="3"/>
        <v>103.47</v>
      </c>
      <c r="BQ6" s="35">
        <f t="shared" si="3"/>
        <v>96.49</v>
      </c>
      <c r="BR6" s="35">
        <f t="shared" si="3"/>
        <v>101.92</v>
      </c>
      <c r="BS6" s="35">
        <f t="shared" si="3"/>
        <v>98.05</v>
      </c>
      <c r="BT6" s="35">
        <f t="shared" si="3"/>
        <v>100.19</v>
      </c>
      <c r="BU6" s="35">
        <f t="shared" si="3"/>
        <v>99.63</v>
      </c>
      <c r="BV6" s="33" t="str">
        <f>IF(BV7="-","【-】","【"&amp;SUBSTITUTE(TEXT(BV7,"#,##0.00"),"-","△")&amp;"】")</f>
        <v>【107.69】</v>
      </c>
      <c r="BW6" s="35">
        <f t="shared" si="3"/>
        <v>20.58</v>
      </c>
      <c r="BX6" s="35">
        <f>BX7</f>
        <v>21.12</v>
      </c>
      <c r="BY6" s="35">
        <f>BY7</f>
        <v>29.02</v>
      </c>
      <c r="BZ6" s="35">
        <f>BZ7</f>
        <v>24.16</v>
      </c>
      <c r="CA6" s="35">
        <f t="shared" si="3"/>
        <v>26.13</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44.35</v>
      </c>
      <c r="CI6" s="35">
        <f>CI7</f>
        <v>47.05</v>
      </c>
      <c r="CJ6" s="35">
        <f>CJ7</f>
        <v>47.95</v>
      </c>
      <c r="CK6" s="35">
        <f>CK7</f>
        <v>44.85</v>
      </c>
      <c r="CL6" s="35">
        <f t="shared" si="5"/>
        <v>46.97</v>
      </c>
      <c r="CM6" s="35">
        <f t="shared" si="5"/>
        <v>44.67</v>
      </c>
      <c r="CN6" s="35">
        <f t="shared" si="5"/>
        <v>41.71</v>
      </c>
      <c r="CO6" s="35">
        <f t="shared" si="5"/>
        <v>47.02</v>
      </c>
      <c r="CP6" s="35">
        <f t="shared" si="5"/>
        <v>47.4</v>
      </c>
      <c r="CQ6" s="35">
        <f t="shared" si="5"/>
        <v>47.6</v>
      </c>
      <c r="CR6" s="33" t="str">
        <f>IF(CR7="-","【-】","【"&amp;SUBSTITUTE(TEXT(CR7,"#,##0.00"),"-","△")&amp;"】")</f>
        <v>【52.31】</v>
      </c>
      <c r="CS6" s="35">
        <f t="shared" ref="CS6:DB6" si="6">CS7</f>
        <v>77.63</v>
      </c>
      <c r="CT6" s="35">
        <f>CT7</f>
        <v>78.7</v>
      </c>
      <c r="CU6" s="35">
        <f>CU7</f>
        <v>79.290000000000006</v>
      </c>
      <c r="CV6" s="35">
        <f>CV7</f>
        <v>79.2</v>
      </c>
      <c r="CW6" s="35">
        <f t="shared" si="6"/>
        <v>79.040000000000006</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53.07</v>
      </c>
      <c r="DE6" s="35">
        <f>DE7</f>
        <v>54.88</v>
      </c>
      <c r="DF6" s="35">
        <f>DF7</f>
        <v>56.9</v>
      </c>
      <c r="DG6" s="35">
        <f>DG7</f>
        <v>59.29</v>
      </c>
      <c r="DH6" s="35">
        <f t="shared" si="7"/>
        <v>61.6</v>
      </c>
      <c r="DI6" s="35">
        <f t="shared" si="7"/>
        <v>55.38</v>
      </c>
      <c r="DJ6" s="35">
        <f t="shared" si="7"/>
        <v>56.07</v>
      </c>
      <c r="DK6" s="35">
        <f t="shared" si="7"/>
        <v>55.87</v>
      </c>
      <c r="DL6" s="35">
        <f t="shared" si="7"/>
        <v>56.81</v>
      </c>
      <c r="DM6" s="35">
        <f t="shared" si="7"/>
        <v>57.34</v>
      </c>
      <c r="DN6" s="33" t="str">
        <f>IF(DN7="-","【-】","【"&amp;SUBSTITUTE(TEXT(DN7,"#,##0.00"),"-","△")&amp;"】")</f>
        <v>【61.29】</v>
      </c>
      <c r="DO6" s="35">
        <f t="shared" ref="DO6:DX6" si="8">DO7</f>
        <v>24.06</v>
      </c>
      <c r="DP6" s="35">
        <f>DP7</f>
        <v>24.06</v>
      </c>
      <c r="DQ6" s="35">
        <f>DQ7</f>
        <v>25.73</v>
      </c>
      <c r="DR6" s="35">
        <f>DR7</f>
        <v>28.25</v>
      </c>
      <c r="DS6" s="35">
        <f t="shared" si="8"/>
        <v>28.25</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37150</v>
      </c>
      <c r="L7" s="37" t="s">
        <v>96</v>
      </c>
      <c r="M7" s="38">
        <v>1</v>
      </c>
      <c r="N7" s="38">
        <v>17451</v>
      </c>
      <c r="O7" s="39" t="s">
        <v>97</v>
      </c>
      <c r="P7" s="39">
        <v>83.6</v>
      </c>
      <c r="Q7" s="38">
        <v>37</v>
      </c>
      <c r="R7" s="38">
        <v>29363</v>
      </c>
      <c r="S7" s="37" t="s">
        <v>98</v>
      </c>
      <c r="T7" s="40">
        <v>113.32</v>
      </c>
      <c r="U7" s="40">
        <v>111.31</v>
      </c>
      <c r="V7" s="40">
        <v>85.77</v>
      </c>
      <c r="W7" s="40">
        <v>99.86</v>
      </c>
      <c r="X7" s="40">
        <v>103.1</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1278.23</v>
      </c>
      <c r="AQ7" s="40">
        <v>1101.99</v>
      </c>
      <c r="AR7" s="40">
        <v>544.16</v>
      </c>
      <c r="AS7" s="40">
        <v>727.59</v>
      </c>
      <c r="AT7" s="40">
        <v>682.94</v>
      </c>
      <c r="AU7" s="40">
        <v>771.18</v>
      </c>
      <c r="AV7" s="40">
        <v>815.18</v>
      </c>
      <c r="AW7" s="40">
        <v>808.62</v>
      </c>
      <c r="AX7" s="40">
        <v>717.27</v>
      </c>
      <c r="AY7" s="40">
        <v>676.82</v>
      </c>
      <c r="AZ7" s="40">
        <v>439.16</v>
      </c>
      <c r="BA7" s="40">
        <v>97.71</v>
      </c>
      <c r="BB7" s="40">
        <v>102.47</v>
      </c>
      <c r="BC7" s="40">
        <v>107.16</v>
      </c>
      <c r="BD7" s="40">
        <v>115.51</v>
      </c>
      <c r="BE7" s="40">
        <v>114.84</v>
      </c>
      <c r="BF7" s="40">
        <v>444.01</v>
      </c>
      <c r="BG7" s="40">
        <v>413.29</v>
      </c>
      <c r="BH7" s="40">
        <v>408.48</v>
      </c>
      <c r="BI7" s="40">
        <v>383.72</v>
      </c>
      <c r="BJ7" s="40">
        <v>356.59</v>
      </c>
      <c r="BK7" s="40">
        <v>227.97</v>
      </c>
      <c r="BL7" s="40">
        <v>116.7</v>
      </c>
      <c r="BM7" s="40">
        <v>113.81</v>
      </c>
      <c r="BN7" s="40">
        <v>82.95</v>
      </c>
      <c r="BO7" s="40">
        <v>99.78</v>
      </c>
      <c r="BP7" s="40">
        <v>103.47</v>
      </c>
      <c r="BQ7" s="40">
        <v>96.49</v>
      </c>
      <c r="BR7" s="40">
        <v>101.92</v>
      </c>
      <c r="BS7" s="40">
        <v>98.05</v>
      </c>
      <c r="BT7" s="40">
        <v>100.19</v>
      </c>
      <c r="BU7" s="40">
        <v>99.63</v>
      </c>
      <c r="BV7" s="40">
        <v>107.69</v>
      </c>
      <c r="BW7" s="40">
        <v>20.58</v>
      </c>
      <c r="BX7" s="40">
        <v>21.12</v>
      </c>
      <c r="BY7" s="40">
        <v>29.02</v>
      </c>
      <c r="BZ7" s="40">
        <v>24.16</v>
      </c>
      <c r="CA7" s="40">
        <v>26.13</v>
      </c>
      <c r="CB7" s="40">
        <v>33.229999999999997</v>
      </c>
      <c r="CC7" s="40">
        <v>31.6</v>
      </c>
      <c r="CD7" s="40">
        <v>33.26</v>
      </c>
      <c r="CE7" s="40">
        <v>32.869999999999997</v>
      </c>
      <c r="CF7" s="40">
        <v>34.1</v>
      </c>
      <c r="CG7" s="40">
        <v>20.260000000000002</v>
      </c>
      <c r="CH7" s="40">
        <v>44.35</v>
      </c>
      <c r="CI7" s="40">
        <v>47.05</v>
      </c>
      <c r="CJ7" s="40">
        <v>47.95</v>
      </c>
      <c r="CK7" s="40">
        <v>44.85</v>
      </c>
      <c r="CL7" s="40">
        <v>46.97</v>
      </c>
      <c r="CM7" s="40">
        <v>44.67</v>
      </c>
      <c r="CN7" s="40">
        <v>41.71</v>
      </c>
      <c r="CO7" s="40">
        <v>47.02</v>
      </c>
      <c r="CP7" s="40">
        <v>47.4</v>
      </c>
      <c r="CQ7" s="40">
        <v>47.6</v>
      </c>
      <c r="CR7" s="40">
        <v>52.31</v>
      </c>
      <c r="CS7" s="40">
        <v>77.63</v>
      </c>
      <c r="CT7" s="40">
        <v>78.7</v>
      </c>
      <c r="CU7" s="40">
        <v>79.290000000000006</v>
      </c>
      <c r="CV7" s="40">
        <v>79.2</v>
      </c>
      <c r="CW7" s="40">
        <v>79.040000000000006</v>
      </c>
      <c r="CX7" s="40">
        <v>63.89</v>
      </c>
      <c r="CY7" s="40">
        <v>64.7</v>
      </c>
      <c r="CZ7" s="40">
        <v>65.38</v>
      </c>
      <c r="DA7" s="40">
        <v>68.25</v>
      </c>
      <c r="DB7" s="40">
        <v>68.150000000000006</v>
      </c>
      <c r="DC7" s="40">
        <v>77.2</v>
      </c>
      <c r="DD7" s="40">
        <v>53.07</v>
      </c>
      <c r="DE7" s="40">
        <v>54.88</v>
      </c>
      <c r="DF7" s="40">
        <v>56.9</v>
      </c>
      <c r="DG7" s="40">
        <v>59.29</v>
      </c>
      <c r="DH7" s="40">
        <v>61.6</v>
      </c>
      <c r="DI7" s="40">
        <v>55.38</v>
      </c>
      <c r="DJ7" s="40">
        <v>56.07</v>
      </c>
      <c r="DK7" s="40">
        <v>55.87</v>
      </c>
      <c r="DL7" s="40">
        <v>56.81</v>
      </c>
      <c r="DM7" s="40">
        <v>57.34</v>
      </c>
      <c r="DN7" s="40">
        <v>61.29</v>
      </c>
      <c r="DO7" s="40">
        <v>24.06</v>
      </c>
      <c r="DP7" s="40">
        <v>24.06</v>
      </c>
      <c r="DQ7" s="40">
        <v>25.73</v>
      </c>
      <c r="DR7" s="40">
        <v>28.25</v>
      </c>
      <c r="DS7" s="40">
        <v>28.25</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113.32</v>
      </c>
      <c r="V11" s="48">
        <f>IF(U6="-",NA(),U6)</f>
        <v>111.31</v>
      </c>
      <c r="W11" s="48">
        <f>IF(V6="-",NA(),V6)</f>
        <v>85.77</v>
      </c>
      <c r="X11" s="48">
        <f>IF(W6="-",NA(),W6)</f>
        <v>99.86</v>
      </c>
      <c r="Y11" s="48">
        <f>IF(X6="-",NA(),X6)</f>
        <v>103.1</v>
      </c>
      <c r="AE11" s="47" t="s">
        <v>23</v>
      </c>
      <c r="AF11" s="48">
        <f>IF(AE6="-",NA(),AE6)</f>
        <v>0</v>
      </c>
      <c r="AG11" s="48">
        <f>IF(AF6="-",NA(),AF6)</f>
        <v>0</v>
      </c>
      <c r="AH11" s="48">
        <f>IF(AG6="-",NA(),AG6)</f>
        <v>0</v>
      </c>
      <c r="AI11" s="48">
        <f>IF(AH6="-",NA(),AH6)</f>
        <v>0</v>
      </c>
      <c r="AJ11" s="48">
        <f>IF(AI6="-",NA(),AI6)</f>
        <v>0</v>
      </c>
      <c r="AP11" s="47" t="s">
        <v>23</v>
      </c>
      <c r="AQ11" s="48">
        <f>IF(AP6="-",NA(),AP6)</f>
        <v>1278.23</v>
      </c>
      <c r="AR11" s="48">
        <f>IF(AQ6="-",NA(),AQ6)</f>
        <v>1101.99</v>
      </c>
      <c r="AS11" s="48">
        <f>IF(AR6="-",NA(),AR6)</f>
        <v>544.16</v>
      </c>
      <c r="AT11" s="48">
        <f>IF(AS6="-",NA(),AS6)</f>
        <v>727.59</v>
      </c>
      <c r="AU11" s="48">
        <f>IF(AT6="-",NA(),AT6)</f>
        <v>682.94</v>
      </c>
      <c r="BA11" s="47" t="s">
        <v>23</v>
      </c>
      <c r="BB11" s="48">
        <f>IF(BA6="-",NA(),BA6)</f>
        <v>97.71</v>
      </c>
      <c r="BC11" s="48">
        <f>IF(BB6="-",NA(),BB6)</f>
        <v>102.47</v>
      </c>
      <c r="BD11" s="48">
        <f>IF(BC6="-",NA(),BC6)</f>
        <v>107.16</v>
      </c>
      <c r="BE11" s="48">
        <f>IF(BD6="-",NA(),BD6)</f>
        <v>115.51</v>
      </c>
      <c r="BF11" s="48">
        <f>IF(BE6="-",NA(),BE6)</f>
        <v>114.84</v>
      </c>
      <c r="BL11" s="47" t="s">
        <v>23</v>
      </c>
      <c r="BM11" s="48">
        <f>IF(BL6="-",NA(),BL6)</f>
        <v>116.7</v>
      </c>
      <c r="BN11" s="48">
        <f>IF(BM6="-",NA(),BM6)</f>
        <v>113.81</v>
      </c>
      <c r="BO11" s="48">
        <f>IF(BN6="-",NA(),BN6)</f>
        <v>82.95</v>
      </c>
      <c r="BP11" s="48">
        <f>IF(BO6="-",NA(),BO6)</f>
        <v>99.78</v>
      </c>
      <c r="BQ11" s="48">
        <f>IF(BP6="-",NA(),BP6)</f>
        <v>103.47</v>
      </c>
      <c r="BW11" s="47" t="s">
        <v>23</v>
      </c>
      <c r="BX11" s="48">
        <f>IF(BW6="-",NA(),BW6)</f>
        <v>20.58</v>
      </c>
      <c r="BY11" s="48">
        <f>IF(BX6="-",NA(),BX6)</f>
        <v>21.12</v>
      </c>
      <c r="BZ11" s="48">
        <f>IF(BY6="-",NA(),BY6)</f>
        <v>29.02</v>
      </c>
      <c r="CA11" s="48">
        <f>IF(BZ6="-",NA(),BZ6)</f>
        <v>24.16</v>
      </c>
      <c r="CB11" s="48">
        <f>IF(CA6="-",NA(),CA6)</f>
        <v>26.13</v>
      </c>
      <c r="CH11" s="47" t="s">
        <v>23</v>
      </c>
      <c r="CI11" s="48">
        <f>IF(CH6="-",NA(),CH6)</f>
        <v>44.35</v>
      </c>
      <c r="CJ11" s="48">
        <f>IF(CI6="-",NA(),CI6)</f>
        <v>47.05</v>
      </c>
      <c r="CK11" s="48">
        <f>IF(CJ6="-",NA(),CJ6)</f>
        <v>47.95</v>
      </c>
      <c r="CL11" s="48">
        <f>IF(CK6="-",NA(),CK6)</f>
        <v>44.85</v>
      </c>
      <c r="CM11" s="48">
        <f>IF(CL6="-",NA(),CL6)</f>
        <v>46.97</v>
      </c>
      <c r="CS11" s="47" t="s">
        <v>23</v>
      </c>
      <c r="CT11" s="48">
        <f>IF(CS6="-",NA(),CS6)</f>
        <v>77.63</v>
      </c>
      <c r="CU11" s="48">
        <f>IF(CT6="-",NA(),CT6)</f>
        <v>78.7</v>
      </c>
      <c r="CV11" s="48">
        <f>IF(CU6="-",NA(),CU6)</f>
        <v>79.290000000000006</v>
      </c>
      <c r="CW11" s="48">
        <f>IF(CV6="-",NA(),CV6)</f>
        <v>79.2</v>
      </c>
      <c r="CX11" s="48">
        <f>IF(CW6="-",NA(),CW6)</f>
        <v>79.040000000000006</v>
      </c>
      <c r="DD11" s="47" t="s">
        <v>23</v>
      </c>
      <c r="DE11" s="48">
        <f>IF(DD6="-",NA(),DD6)</f>
        <v>53.07</v>
      </c>
      <c r="DF11" s="48">
        <f>IF(DE6="-",NA(),DE6)</f>
        <v>54.88</v>
      </c>
      <c r="DG11" s="48">
        <f>IF(DF6="-",NA(),DF6)</f>
        <v>56.9</v>
      </c>
      <c r="DH11" s="48">
        <f>IF(DG6="-",NA(),DG6)</f>
        <v>59.29</v>
      </c>
      <c r="DI11" s="48">
        <f>IF(DH6="-",NA(),DH6)</f>
        <v>61.6</v>
      </c>
      <c r="DO11" s="47" t="s">
        <v>23</v>
      </c>
      <c r="DP11" s="48">
        <f>IF(DO6="-",NA(),DO6)</f>
        <v>24.06</v>
      </c>
      <c r="DQ11" s="48">
        <f>IF(DP6="-",NA(),DP6)</f>
        <v>24.06</v>
      </c>
      <c r="DR11" s="48">
        <f>IF(DQ6="-",NA(),DQ6)</f>
        <v>25.73</v>
      </c>
      <c r="DS11" s="48">
        <f>IF(DR6="-",NA(),DR6)</f>
        <v>28.25</v>
      </c>
      <c r="DT11" s="48">
        <f>IF(DS6="-",NA(),DS6)</f>
        <v>28.25</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F053AD6-2E7E-49BB-A999-B7EE6FADD86B}"/>
</file>

<file path=customXml/itemProps2.xml><?xml version="1.0" encoding="utf-8"?>
<ds:datastoreItem xmlns:ds="http://schemas.openxmlformats.org/officeDocument/2006/customXml" ds:itemID="{A99B7FAF-CC17-452F-B354-3C6F60343BDB}"/>
</file>

<file path=customXml/itemProps3.xml><?xml version="1.0" encoding="utf-8"?>
<ds:datastoreItem xmlns:ds="http://schemas.openxmlformats.org/officeDocument/2006/customXml" ds:itemID="{28BCEAC7-6B1B-4233-B805-B703B27652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2026-02-03T10:07:30Z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