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公営企業経営課・水道政策課\01 公営企画課\28　中期計画\★経営比較分析表\R80115 公営企業に係る経営比較分析表（令和６年度決算）の分析コメント記載について\02_回答\水道\提出\"/>
    </mc:Choice>
  </mc:AlternateContent>
  <xr:revisionPtr revIDLastSave="0" documentId="13_ncr:1_{D37F5ED5-3E7F-47C6-A1EA-2FDE761C7613}" xr6:coauthVersionLast="47" xr6:coauthVersionMax="47" xr10:uidLastSave="{00000000-0000-0000-0000-000000000000}"/>
  <workbookProtection workbookAlgorithmName="SHA-512" workbookHashValue="1wlmz0XTu9wH0+NfCiGxWDyMh07FfRLnchj4n8kg47o0jPfjl0xXnZHYAWkSUgCAH4Vrwy3BeEFgR39mJJTWQw==" workbookSaltValue="XMHqPAx5jVbPaQk1OmhcJg==" workbookSpinCount="100000" lockStructure="1"/>
  <bookViews>
    <workbookView xWindow="-28920" yWindow="-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<sst xmlns="http://schemas.openxmlformats.org/spreadsheetml/2006/main" count="228" uniqueCount="113">
  <si>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</si>
  <si>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</si>
  <si>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</si>
  <si>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</si>
  <si>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</si>
  <si>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</si>
  <si>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</si>
  <si>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</si>
  <si>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</si>
  <si>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</si>
  <si>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</si>
  <si>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</si>
  <si>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</si>
  <si>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</si>
  <si>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</si>
  <si>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</si>
  <si>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</si>
  <si>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</si>
  <si>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</si>
  <si>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</si>
  <si>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</si>
  <si>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</si>
  <si>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</si>
  <si>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</si>
  <si>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</si>
  <si>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</si>
  <si>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</si>
  <si>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</si>
  <si>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</si>
  <si>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</si>
  <si>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</si>
  <si>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</si>
  <si>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</si>
  <si>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</si>
  <si>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</si>
  <si>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</si>
  <si>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</si>
  <si>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</si>
  <si>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</si>
  <si>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</si>
  <si>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</si>
  <si>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</si>
  <si>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</si>
  <si>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</si>
  <si>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</si>
  <si>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</si>
  <si>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</si>
  <si>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</si>
  <si>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</si>
  <si>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</si>
  <si>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</si>
  <si>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</si>
  <si>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</si>
  <si>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</si>
  <si>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</si>
  <si>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</si>
  <si>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</si>
  <si>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</si>
  <si>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</si>
  <si>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</si>
  <si>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</si>
  <si>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</si>
  <si>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</si>
  <si>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</si>
  <si>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</si>
  <si>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</si>
  <si>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</si>
  <si>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</si>
  <si>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</si>
  <si>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</si>
  <si>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</si>
  <si>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</si>
  <si>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</si>
  <si>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</si>
  <si>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</si>
  <si>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</si>
  <si>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</si>
  <si>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</si>
  <si>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</si>
  <si>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</si>
  <si>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</si>
  <si>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</si>
  <si>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</si>
  <si>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</si>
  <si>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</si>
  <si>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</si>
  <si>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</si>
  <si>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</si>
  <si>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</si>
  <si>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</si>
  <si>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</si>
  <si>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</si>
  <si>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</si>
  <si>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</si>
  <si>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</si>
  <si>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</si>
  <si>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</si>
  <si>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</si>
  <si>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</si>
  <si>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</si>
  <si>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</si>
  <si>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</si>
  <si>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</si>
  <si>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</si>
  <si>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</si>
  <si>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</si>
  <si>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</si>
  <si>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</si>
  <si>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</si>
  <si>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</si>
  <si>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①経常収支比率は、需要の減少による料金収入の減少や修繕費・委託料の増加があり、昨年度を下回ったものの、高金利企業債の償還が進み、支払利息が減少したことにより、100%以上を維持できています。
　②累積欠損金比率は、令和２年度に未利用水源費に係る資産の減損損失を計上したこと等により大きく上昇しましたが、減資により０%となっています。
　③流動比率は、費用の増加等により昨年度から低下し、類似団体平均値より低い状況が継続しています。
　④企業債残高対給水収益比率は、低下してきているものの類似団体よりも高い状況が継続しています。管路や施設の更新を実施する財源として企業債の借り入れを行っていることから、資金残高や世代間の公平性にも留意しながら、新規借入額の抑制に努めます。
　⑤料金回収率は、需要の減少による料金収入の減少や修繕費・委託料の増加により、前年度を下回りましたが、100%以上を維持できています。
　⑥給水原価は、過去の水源開発に伴う負担額が大きかったことにより、類似団体平均よりも高くなっています。
　⑦施設利用率は、類似団体平均を上回り、⑧有収率も、良好な水準を維持していることから、施設を効率的に稼働できています。</t>
    <rPh sb="10" eb="12">
      <t>リョウキン</t>
    </rPh>
    <rPh sb="12" eb="14">
      <t>シュウニュウ</t>
    </rPh>
    <rPh sb="15" eb="17">
      <t>ゲンショウ</t>
    </rPh>
    <rPh sb="20" eb="21">
      <t>ヒ</t>
    </rPh>
    <rPh sb="22" eb="24">
      <t>イタク</t>
    </rPh>
    <rPh sb="24" eb="25">
      <t>リョウ</t>
    </rPh>
    <rPh sb="26" eb="28">
      <t>ゾウカ</t>
    </rPh>
    <rPh sb="32" eb="35">
      <t>サクネンド</t>
    </rPh>
    <rPh sb="36" eb="38">
      <t>シタマワ</t>
    </rPh>
    <rPh sb="141" eb="143">
      <t>ヒヨウ</t>
    </rPh>
    <rPh sb="144" eb="146">
      <t>ジョウショウ</t>
    </rPh>
    <rPh sb="150" eb="152">
      <t>カコウ</t>
    </rPh>
    <rPh sb="190" eb="192">
      <t>テイカ</t>
    </rPh>
    <rPh sb="207" eb="208">
      <t>オコナ</t>
    </rPh>
    <rPh sb="233" eb="235">
      <t>テイカ</t>
    </rPh>
    <rPh sb="244" eb="248">
      <t>ルイジダンタイ</t>
    </rPh>
    <rPh sb="251" eb="252">
      <t>タカ</t>
    </rPh>
    <rPh sb="253" eb="255">
      <t>ジョウキョウ</t>
    </rPh>
    <rPh sb="256" eb="258">
      <t>ケイゾク</t>
    </rPh>
    <rPh sb="355" eb="357">
      <t>シタマワ</t>
    </rPh>
    <rPh sb="367" eb="369">
      <t>イジョウ</t>
    </rPh>
    <rPh sb="370" eb="372">
      <t>イジ</t>
    </rPh>
    <rPh sb="413" eb="415">
      <t>ルイジ</t>
    </rPh>
    <rPh sb="415" eb="417">
      <t>ダンタイ</t>
    </rPh>
    <rPh sb="417" eb="419">
      <t>ヘイキン</t>
    </rPh>
    <rPh sb="420" eb="422">
      <t>ウワマワ</t>
    </rPh>
    <phoneticPr fontId="4"/>
  </si>
  <si>
    <t>　施設や管路の老朽化が進んでおり、有形固定資産減価償却率は上昇傾向にあります。
　令和７年度は、宇治系送水管路更新・耐震化事業の完了に伴う送水管路の供用開始により、①有形固定資産減価償却率及び②管路経年化率は低下し、③管路更新率は上昇する見込みです。
　引き続き計画的な施設更新を行い、施設の健全性を維持していきます。</t>
    <rPh sb="41" eb="43">
      <t>レイワ</t>
    </rPh>
    <rPh sb="44" eb="46">
      <t>ネンド</t>
    </rPh>
    <rPh sb="64" eb="66">
      <t>カンリョウ</t>
    </rPh>
    <rPh sb="67" eb="68">
      <t>トモナ</t>
    </rPh>
    <rPh sb="69" eb="73">
      <t>ソウスイカンロ</t>
    </rPh>
    <rPh sb="104" eb="106">
      <t>テイカ</t>
    </rPh>
    <rPh sb="115" eb="117">
      <t>ジョウショウ</t>
    </rPh>
    <rPh sb="119" eb="121">
      <t>ミコ</t>
    </rPh>
    <phoneticPr fontId="4"/>
  </si>
  <si>
    <t>　府営水道は、施設利用率や有収率は良好な水準となっている一方、企業債残高対給水収益比率等の財務指標においては、多少の改善は見られたものの依然として類似団体平均を下回る状況で資金余力が低く、企業債残高が多い状況が続いています。
　令和２年４月より料金に算入した資産維持費を有効に活用し、資金余力の確保と企業債残高の削減のバランスを取りながら、将来を見据えた安定した経営に繋げ、引き続き、安心・安全な給水体制の確保と効率的な運営に努めます。
　なお、水道事業を取り巻く課題に対応するため、次に掲げる取組を進めます。
（ア）急速な人口減少に伴う水需要の減少
　受水市町と共に水需要に見合った適正な施設規模や配置の検討を進めます。
（イ）水道施設の老朽化に伴う更新需要の増大
　将来の更新需要を抑制するため、設備の維持管理・点検等による安全性を考慮した上で、法定耐用年数によることなく更新基準年数を設定し、効率的かつ計画的に更新を行います。
（ウ）水道事業に携わる人材確保の困難
　専門的な知識と技術力の継承等により「水道事業を運営する人材」の確保、育成に努めます。
（エ）近年の職員給与費の増加や物価高騰による営業費用の増加の影響
　営業費用の抑制を図りつつ、事業継続のため物価上昇を踏まえた適正な料金単価の設定に努めます。
　</t>
    <rPh sb="225" eb="227">
      <t>ジギョウ</t>
    </rPh>
    <rPh sb="244" eb="245">
      <t>カカ</t>
    </rPh>
    <rPh sb="259" eb="261">
      <t>キュウソク</t>
    </rPh>
    <rPh sb="262" eb="266">
      <t>ジンコウゲンショウ</t>
    </rPh>
    <rPh sb="267" eb="268">
      <t>トモナ</t>
    </rPh>
    <rPh sb="269" eb="272">
      <t>ミズジュヨウ</t>
    </rPh>
    <rPh sb="273" eb="275">
      <t>ゲンショウ</t>
    </rPh>
    <rPh sb="277" eb="279">
      <t>ジュスイ</t>
    </rPh>
    <rPh sb="279" eb="280">
      <t>シ</t>
    </rPh>
    <rPh sb="280" eb="281">
      <t>マチ</t>
    </rPh>
    <rPh sb="282" eb="283">
      <t>トモ</t>
    </rPh>
    <rPh sb="288" eb="290">
      <t>ミア</t>
    </rPh>
    <rPh sb="292" eb="294">
      <t>テキセイ</t>
    </rPh>
    <rPh sb="295" eb="297">
      <t>シセツ</t>
    </rPh>
    <rPh sb="297" eb="299">
      <t>キボ</t>
    </rPh>
    <rPh sb="300" eb="302">
      <t>ハイチ</t>
    </rPh>
    <rPh sb="303" eb="305">
      <t>ケントウ</t>
    </rPh>
    <rPh sb="306" eb="307">
      <t>スス</t>
    </rPh>
    <rPh sb="315" eb="319">
      <t>スイドウシセツ</t>
    </rPh>
    <rPh sb="320" eb="323">
      <t>ロウキュウカ</t>
    </rPh>
    <rPh sb="324" eb="325">
      <t>トモナ</t>
    </rPh>
    <rPh sb="326" eb="330">
      <t>コウシンジュヨウ</t>
    </rPh>
    <rPh sb="331" eb="333">
      <t>ゾウダイ</t>
    </rPh>
    <rPh sb="335" eb="337">
      <t>ショウライ</t>
    </rPh>
    <rPh sb="338" eb="342">
      <t>コウシンジュヨウ</t>
    </rPh>
    <rPh sb="343" eb="345">
      <t>ヨクセイ</t>
    </rPh>
    <rPh sb="350" eb="352">
      <t>セツビ</t>
    </rPh>
    <rPh sb="353" eb="357">
      <t>イジカンリ</t>
    </rPh>
    <rPh sb="358" eb="361">
      <t>テンケントウ</t>
    </rPh>
    <rPh sb="364" eb="367">
      <t>アンゼンセイ</t>
    </rPh>
    <rPh sb="368" eb="370">
      <t>コウリョ</t>
    </rPh>
    <rPh sb="372" eb="373">
      <t>ウエ</t>
    </rPh>
    <rPh sb="375" eb="381">
      <t>ホウテイタイヨウネンスウ</t>
    </rPh>
    <rPh sb="388" eb="394">
      <t>コウシンキジュンネンスウ</t>
    </rPh>
    <rPh sb="395" eb="397">
      <t>セッテイ</t>
    </rPh>
    <rPh sb="399" eb="402">
      <t>コウリツテキ</t>
    </rPh>
    <rPh sb="404" eb="407">
      <t>ケイカクテキ</t>
    </rPh>
    <rPh sb="408" eb="410">
      <t>コウシン</t>
    </rPh>
    <rPh sb="411" eb="412">
      <t>オコナ</t>
    </rPh>
    <rPh sb="420" eb="424">
      <t>スイドウジギョウ</t>
    </rPh>
    <rPh sb="425" eb="426">
      <t>タズサ</t>
    </rPh>
    <rPh sb="428" eb="432">
      <t>ジンザイカクホ</t>
    </rPh>
    <rPh sb="433" eb="435">
      <t>コンナン</t>
    </rPh>
    <rPh sb="437" eb="440">
      <t>センモンテキ</t>
    </rPh>
    <rPh sb="441" eb="443">
      <t>チシキ</t>
    </rPh>
    <rPh sb="444" eb="447">
      <t>ギジュツリョク</t>
    </rPh>
    <rPh sb="448" eb="450">
      <t>ケイショウ</t>
    </rPh>
    <rPh sb="450" eb="451">
      <t>トウ</t>
    </rPh>
    <rPh sb="455" eb="459">
      <t>スイドウジギョウ</t>
    </rPh>
    <rPh sb="460" eb="462">
      <t>ウンエイ</t>
    </rPh>
    <rPh sb="464" eb="466">
      <t>ジンザイ</t>
    </rPh>
    <rPh sb="468" eb="470">
      <t>カクホ</t>
    </rPh>
    <rPh sb="471" eb="473">
      <t>イクセイ</t>
    </rPh>
    <rPh sb="474" eb="475">
      <t>ツト</t>
    </rPh>
    <rPh sb="483" eb="485">
      <t>キンネン</t>
    </rPh>
    <rPh sb="486" eb="491">
      <t>ショクインキュウヨヒ</t>
    </rPh>
    <rPh sb="492" eb="494">
      <t>ゾウカ</t>
    </rPh>
    <rPh sb="495" eb="499">
      <t>ブッカコウトウ</t>
    </rPh>
    <rPh sb="502" eb="506">
      <t>エイギョウヒヨウ</t>
    </rPh>
    <rPh sb="507" eb="509">
      <t>ゾウカ</t>
    </rPh>
    <rPh sb="510" eb="512">
      <t>エイキョウ</t>
    </rPh>
    <rPh sb="514" eb="518">
      <t>エイギョウヒヨウ</t>
    </rPh>
    <rPh sb="519" eb="521">
      <t>ヨクセイ</t>
    </rPh>
    <rPh sb="522" eb="523">
      <t>ハカ</t>
    </rPh>
    <rPh sb="527" eb="531">
      <t>ジギョウケイゾク</t>
    </rPh>
    <rPh sb="534" eb="538">
      <t>ブッカジョウショウ</t>
    </rPh>
    <rPh sb="539" eb="540">
      <t>フ</t>
    </rPh>
    <rPh sb="543" eb="545">
      <t>テキセイ</t>
    </rPh>
    <rPh sb="546" eb="550">
      <t>リョウキンタンカ</t>
    </rPh>
    <rPh sb="551" eb="553">
      <t>セッテイ</t>
    </rPh>
    <rPh sb="554" eb="5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</si>
</sst>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2.67</c:v>
                </c:pt>
                <c:pt idx="1">
                  <c:v>0</c:v>
                </c:pt>
                <c:pt idx="2">
                  <c:v>0</c:v>
                </c:pt>
                <c:pt idx="3">
                  <c:v>0</c:v>
                </c:pt>
                <c:pt idx="4">
                  <c:v>0</c:v>
                </c:pt>
              </c:numCache>
            </c:numRef>
          </c:val>
          <c:extLst>
            <c:ext xmlns:c16="http://schemas.microsoft.com/office/drawing/2014/chart" uri="{C3380CC4-5D6E-409C-BE32-E72D297353CC}">
              <c16:uniqueId val="{00000000-543E-405A-A5CA-1106CEBA82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543E-405A-A5CA-1106CEBA82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67.959999999999994</c:v>
                </c:pt>
                <c:pt idx="1">
                  <c:v>71.430000000000007</c:v>
                </c:pt>
                <c:pt idx="2">
                  <c:v>68.209999999999994</c:v>
                </c:pt>
                <c:pt idx="3">
                  <c:v>67.290000000000006</c:v>
                </c:pt>
                <c:pt idx="4">
                  <c:v>67.27</c:v>
                </c:pt>
              </c:numCache>
            </c:numRef>
          </c:val>
          <c:extLst>
            <c:ext xmlns:c16="http://schemas.microsoft.com/office/drawing/2014/chart" uri="{C3380CC4-5D6E-409C-BE32-E72D297353CC}">
              <c16:uniqueId val="{00000000-46B2-4A3D-AA67-5473623669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46B2-4A3D-AA67-5473623669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99.96</c:v>
                </c:pt>
                <c:pt idx="1">
                  <c:v>99.94</c:v>
                </c:pt>
                <c:pt idx="2">
                  <c:v>99.92</c:v>
                </c:pt>
                <c:pt idx="3">
                  <c:v>99.9</c:v>
                </c:pt>
                <c:pt idx="4">
                  <c:v>99.84</c:v>
                </c:pt>
              </c:numCache>
            </c:numRef>
          </c:val>
          <c:extLst>
            <c:ext xmlns:c16="http://schemas.microsoft.com/office/drawing/2014/chart" uri="{C3380CC4-5D6E-409C-BE32-E72D297353CC}">
              <c16:uniqueId val="{00000000-1EBE-4EA1-A5F5-8BE318BC08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1EBE-4EA1-A5F5-8BE318BC08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110.89</c:v>
                </c:pt>
                <c:pt idx="1">
                  <c:v>114.32</c:v>
                </c:pt>
                <c:pt idx="2">
                  <c:v>119.87</c:v>
                </c:pt>
                <c:pt idx="3">
                  <c:v>122.21</c:v>
                </c:pt>
                <c:pt idx="4">
                  <c:v>114.44</c:v>
                </c:pt>
              </c:numCache>
            </c:numRef>
          </c:val>
          <c:extLst>
            <c:ext xmlns:c16="http://schemas.microsoft.com/office/drawing/2014/chart" uri="{C3380CC4-5D6E-409C-BE32-E72D297353CC}">
              <c16:uniqueId val="{00000000-F710-4445-9055-35798C8EA0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F710-4445-9055-35798C8EA0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53.37</c:v>
                </c:pt>
                <c:pt idx="1">
                  <c:v>54.29</c:v>
                </c:pt>
                <c:pt idx="2">
                  <c:v>55.43</c:v>
                </c:pt>
                <c:pt idx="3">
                  <c:v>57.07</c:v>
                </c:pt>
                <c:pt idx="4">
                  <c:v>58.85</c:v>
                </c:pt>
              </c:numCache>
            </c:numRef>
          </c:val>
          <c:extLst>
            <c:ext xmlns:c16="http://schemas.microsoft.com/office/drawing/2014/chart" uri="{C3380CC4-5D6E-409C-BE32-E72D297353CC}">
              <c16:uniqueId val="{00000000-0289-4B5C-BCEA-2826E942E9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289-4B5C-BCEA-2826E942E9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20.28</c:v>
                </c:pt>
                <c:pt idx="1">
                  <c:v>20.28</c:v>
                </c:pt>
                <c:pt idx="2">
                  <c:v>20.28</c:v>
                </c:pt>
                <c:pt idx="3">
                  <c:v>20.28</c:v>
                </c:pt>
                <c:pt idx="4">
                  <c:v>20.28</c:v>
                </c:pt>
              </c:numCache>
            </c:numRef>
          </c:val>
          <c:extLst>
            <c:ext xmlns:c16="http://schemas.microsoft.com/office/drawing/2014/chart" uri="{C3380CC4-5D6E-409C-BE32-E72D297353CC}">
              <c16:uniqueId val="{00000000-AA2A-4E14-8F3E-C3852D2D20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AA2A-4E14-8F3E-C3852D2D20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197.32</c:v>
                </c:pt>
                <c:pt idx="1">
                  <c:v>0</c:v>
                </c:pt>
                <c:pt idx="2">
                  <c:v>0</c:v>
                </c:pt>
                <c:pt idx="3">
                  <c:v>0</c:v>
                </c:pt>
                <c:pt idx="4">
                  <c:v>0</c:v>
                </c:pt>
              </c:numCache>
            </c:numRef>
          </c:val>
          <c:extLst>
            <c:ext xmlns:c16="http://schemas.microsoft.com/office/drawing/2014/chart" uri="{C3380CC4-5D6E-409C-BE32-E72D297353CC}">
              <c16:uniqueId val="{00000000-1545-4A59-9A8D-40478EE5C3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545-4A59-9A8D-40478EE5C3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114.23</c:v>
                </c:pt>
                <c:pt idx="1">
                  <c:v>157.47999999999999</c:v>
                </c:pt>
                <c:pt idx="2">
                  <c:v>172.62</c:v>
                </c:pt>
                <c:pt idx="3">
                  <c:v>204.64</c:v>
                </c:pt>
                <c:pt idx="4">
                  <c:v>202.7</c:v>
                </c:pt>
              </c:numCache>
            </c:numRef>
          </c:val>
          <c:extLst>
            <c:ext xmlns:c16="http://schemas.microsoft.com/office/drawing/2014/chart" uri="{C3380CC4-5D6E-409C-BE32-E72D297353CC}">
              <c16:uniqueId val="{00000000-69D9-4DDD-965D-05620DA221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69D9-4DDD-965D-05620DA221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594.17999999999995</c:v>
                </c:pt>
                <c:pt idx="1">
                  <c:v>541.97</c:v>
                </c:pt>
                <c:pt idx="2">
                  <c:v>517.37</c:v>
                </c:pt>
                <c:pt idx="3">
                  <c:v>496.21</c:v>
                </c:pt>
                <c:pt idx="4">
                  <c:v>476.59</c:v>
                </c:pt>
              </c:numCache>
            </c:numRef>
          </c:val>
          <c:extLst>
            <c:ext xmlns:c16="http://schemas.microsoft.com/office/drawing/2014/chart" uri="{C3380CC4-5D6E-409C-BE32-E72D297353CC}">
              <c16:uniqueId val="{00000000-0E49-4851-9F44-C0C0F65B53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E49-4851-9F44-C0C0F65B53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111.09</c:v>
                </c:pt>
                <c:pt idx="1">
                  <c:v>115.01</c:v>
                </c:pt>
                <c:pt idx="2">
                  <c:v>121.05</c:v>
                </c:pt>
                <c:pt idx="3">
                  <c:v>123.53</c:v>
                </c:pt>
                <c:pt idx="4">
                  <c:v>115.16</c:v>
                </c:pt>
              </c:numCache>
            </c:numRef>
          </c:val>
          <c:extLst>
            <c:ext xmlns:c16="http://schemas.microsoft.com/office/drawing/2014/chart" uri="{C3380CC4-5D6E-409C-BE32-E72D297353CC}">
              <c16:uniqueId val="{00000000-FA5A-465A-A865-916F329562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A5A-465A-A865-916F329562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100.62</c:v>
                </c:pt>
                <c:pt idx="1">
                  <c:v>98.33</c:v>
                </c:pt>
                <c:pt idx="2">
                  <c:v>99.52</c:v>
                </c:pt>
                <c:pt idx="3">
                  <c:v>98.48</c:v>
                </c:pt>
                <c:pt idx="4">
                  <c:v>105.72</c:v>
                </c:pt>
              </c:numCache>
            </c:numRef>
          </c:val>
          <c:extLst>
            <c:ext xmlns:c16="http://schemas.microsoft.com/office/drawing/2014/chart" uri="{C3380CC4-5D6E-409C-BE32-E72D297353CC}">
              <c16:uniqueId val="{00000000-4FEF-449F-B9C4-A90CC6717E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4FEF-449F-B9C4-A90CC6717E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30" zoomScaleNormal="13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京都府</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非設置</v>
      </c>
      <c r="AE8" s="77"/>
      <c r="AF8" s="77"/>
      <c r="AG8" s="77"/>
      <c r="AH8" s="77"/>
      <c r="AI8" s="77"/>
      <c r="AJ8" s="77"/>
      <c r="AK8" s="2"/>
      <c r="AL8" s="68">
        <f>データ!$R$6</f>
        <v>2472013</v>
      </c>
      <c r="AM8" s="68"/>
      <c r="AN8" s="68"/>
      <c r="AO8" s="68"/>
      <c r="AP8" s="68"/>
      <c r="AQ8" s="68"/>
      <c r="AR8" s="68"/>
      <c r="AS8" s="68"/>
      <c r="AT8" s="36">
        <f>データ!$S$6</f>
        <v>4612.21</v>
      </c>
      <c r="AU8" s="37"/>
      <c r="AV8" s="37"/>
      <c r="AW8" s="37"/>
      <c r="AX8" s="37"/>
      <c r="AY8" s="37"/>
      <c r="AZ8" s="37"/>
      <c r="BA8" s="37"/>
      <c r="BB8" s="57">
        <f>データ!$T$6</f>
        <v>535.97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62.19</v>
      </c>
      <c r="J10" s="37"/>
      <c r="K10" s="37"/>
      <c r="L10" s="37"/>
      <c r="M10" s="37"/>
      <c r="N10" s="37"/>
      <c r="O10" s="67"/>
      <c r="P10" s="57">
        <f>データ!$P$6</f>
        <v>99.97</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657007</v>
      </c>
      <c r="AM10" s="68"/>
      <c r="AN10" s="68"/>
      <c r="AO10" s="68"/>
      <c r="AP10" s="68"/>
      <c r="AQ10" s="68"/>
      <c r="AR10" s="68"/>
      <c r="AS10" s="68"/>
      <c r="AT10" s="36">
        <f>データ!$V$6</f>
        <v>111.31</v>
      </c>
      <c r="AU10" s="37"/>
      <c r="AV10" s="37"/>
      <c r="AW10" s="37"/>
      <c r="AX10" s="37"/>
      <c r="AY10" s="37"/>
      <c r="AZ10" s="37"/>
      <c r="BA10" s="37"/>
      <c r="BB10" s="57">
        <f>データ!$W$6</f>
        <v>5902.5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112</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16enMlrTfTx2EJp/dcIN0Z3wqOVTb5j6BUGSGL4QjNXpe0tLlAsCNhxz0nPbSo2IDXNIPuMT014i+afuGH9yJg==" saltValue="jLUzIrj3CoBfJRudeYRL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260002</v>
      </c>
      <c r="D6" s="20">
        <f t="shared" si="3"/>
        <v>46</v>
      </c>
      <c r="E6" s="20">
        <f t="shared" si="3"/>
        <v>1</v>
      </c>
      <c r="F6" s="20">
        <f t="shared" si="3"/>
        <v>0</v>
      </c>
      <c r="G6" s="20">
        <f t="shared" si="3"/>
        <v>2</v>
      </c>
      <c r="H6" s="20" t="str">
        <f t="shared" si="3"/>
        <v>京都府</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62.19</v>
      </c>
      <c r="P6" s="21">
        <f t="shared" si="3"/>
        <v>99.97</v>
      </c>
      <c r="Q6" s="21">
        <f t="shared" si="3"/>
        <v>0</v>
      </c>
      <c r="R6" s="21">
        <f t="shared" si="3"/>
        <v>2472013</v>
      </c>
      <c r="S6" s="21">
        <f t="shared" si="3"/>
        <v>4612.21</v>
      </c>
      <c r="T6" s="21">
        <f t="shared" si="3"/>
        <v>535.97</v>
      </c>
      <c r="U6" s="21">
        <f t="shared" si="3"/>
        <v>657007</v>
      </c>
      <c r="V6" s="21">
        <f t="shared" si="3"/>
        <v>111.31</v>
      </c>
      <c r="W6" s="21">
        <f t="shared" si="3"/>
        <v>5902.5</v>
      </c>
      <c r="X6" s="22">
        <f>IF(X7="",NA(),X7)</f>
        <v>110.89</v>
      </c>
      <c r="Y6" s="22">
        <f t="shared" ref="Y6:AG6" si="4">IF(Y7="",NA(),Y7)</f>
        <v>114.32</v>
      </c>
      <c r="Z6" s="22">
        <f t="shared" si="4"/>
        <v>119.87</v>
      </c>
      <c r="AA6" s="22">
        <f t="shared" si="4"/>
        <v>122.21</v>
      </c>
      <c r="AB6" s="22">
        <f t="shared" si="4"/>
        <v>114.44</v>
      </c>
      <c r="AC6" s="22">
        <f t="shared" si="4"/>
        <v>111.13</v>
      </c>
      <c r="AD6" s="22">
        <f t="shared" si="4"/>
        <v>112.49</v>
      </c>
      <c r="AE6" s="22">
        <f t="shared" si="4"/>
        <v>107.33</v>
      </c>
      <c r="AF6" s="22">
        <f t="shared" si="4"/>
        <v>108.93</v>
      </c>
      <c r="AG6" s="22">
        <f t="shared" si="4"/>
        <v>107.62</v>
      </c>
      <c r="AH6" s="21" t="str">
        <f>IF(AH7="","",IF(AH7="-","【-】","【"&amp;SUBSTITUTE(TEXT(AH7,"#,##0.00"),"-","△")&amp;"】"))</f>
        <v>【107.62】</v>
      </c>
      <c r="AI6" s="22">
        <f>IF(AI7="",NA(),AI7)</f>
        <v>197.32</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114.23</v>
      </c>
      <c r="AU6" s="22">
        <f t="shared" ref="AU6:BC6" si="6">IF(AU7="",NA(),AU7)</f>
        <v>157.47999999999999</v>
      </c>
      <c r="AV6" s="22">
        <f t="shared" si="6"/>
        <v>172.62</v>
      </c>
      <c r="AW6" s="22">
        <f t="shared" si="6"/>
        <v>204.64</v>
      </c>
      <c r="AX6" s="22">
        <f t="shared" si="6"/>
        <v>202.7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594.17999999999995</v>
      </c>
      <c r="BF6" s="22">
        <f t="shared" ref="BF6:BN6" si="7">IF(BF7="",NA(),BF7)</f>
        <v>541.97</v>
      </c>
      <c r="BG6" s="22">
        <f t="shared" si="7"/>
        <v>517.37</v>
      </c>
      <c r="BH6" s="22">
        <f t="shared" si="7"/>
        <v>496.21</v>
      </c>
      <c r="BI6" s="22">
        <f t="shared" si="7"/>
        <v>476.59</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111.09</v>
      </c>
      <c r="BQ6" s="22">
        <f t="shared" ref="BQ6:BY6" si="8">IF(BQ7="",NA(),BQ7)</f>
        <v>115.01</v>
      </c>
      <c r="BR6" s="22">
        <f t="shared" si="8"/>
        <v>121.05</v>
      </c>
      <c r="BS6" s="22">
        <f t="shared" si="8"/>
        <v>123.53</v>
      </c>
      <c r="BT6" s="22">
        <f t="shared" si="8"/>
        <v>115.16</v>
      </c>
      <c r="BU6" s="22">
        <f t="shared" si="8"/>
        <v>110.77</v>
      </c>
      <c r="BV6" s="22">
        <f t="shared" si="8"/>
        <v>112.35</v>
      </c>
      <c r="BW6" s="22">
        <f t="shared" si="8"/>
        <v>106.47</v>
      </c>
      <c r="BX6" s="22">
        <f t="shared" si="8"/>
        <v>107.7</v>
      </c>
      <c r="BY6" s="22">
        <f t="shared" si="8"/>
        <v>106.29</v>
      </c>
      <c r="BZ6" s="21" t="str">
        <f>IF(BZ7="","",IF(BZ7="-","【-】","【"&amp;SUBSTITUTE(TEXT(BZ7,"#,##0.00"),"-","△")&amp;"】"))</f>
        <v>【106.29】</v>
      </c>
      <c r="CA6" s="22">
        <f>IF(CA7="",NA(),CA7)</f>
        <v>100.62</v>
      </c>
      <c r="CB6" s="22">
        <f t="shared" ref="CB6:CJ6" si="9">IF(CB7="",NA(),CB7)</f>
        <v>98.33</v>
      </c>
      <c r="CC6" s="22">
        <f t="shared" si="9"/>
        <v>99.52</v>
      </c>
      <c r="CD6" s="22">
        <f t="shared" si="9"/>
        <v>98.48</v>
      </c>
      <c r="CE6" s="22">
        <f t="shared" si="9"/>
        <v>105.72</v>
      </c>
      <c r="CF6" s="22">
        <f t="shared" si="9"/>
        <v>73.180000000000007</v>
      </c>
      <c r="CG6" s="22">
        <f t="shared" si="9"/>
        <v>73.05</v>
      </c>
      <c r="CH6" s="22">
        <f t="shared" si="9"/>
        <v>77.53</v>
      </c>
      <c r="CI6" s="22">
        <f t="shared" si="9"/>
        <v>76.25</v>
      </c>
      <c r="CJ6" s="22">
        <f t="shared" si="9"/>
        <v>77.75</v>
      </c>
      <c r="CK6" s="21" t="str">
        <f>IF(CK7="","",IF(CK7="-","【-】","【"&amp;SUBSTITUTE(TEXT(CK7,"#,##0.00"),"-","△")&amp;"】"))</f>
        <v>【77.75】</v>
      </c>
      <c r="CL6" s="22">
        <f>IF(CL7="",NA(),CL7)</f>
        <v>67.959999999999994</v>
      </c>
      <c r="CM6" s="22">
        <f t="shared" ref="CM6:CU6" si="10">IF(CM7="",NA(),CM7)</f>
        <v>71.430000000000007</v>
      </c>
      <c r="CN6" s="22">
        <f t="shared" si="10"/>
        <v>68.209999999999994</v>
      </c>
      <c r="CO6" s="22">
        <f t="shared" si="10"/>
        <v>67.290000000000006</v>
      </c>
      <c r="CP6" s="22">
        <f t="shared" si="10"/>
        <v>67.27</v>
      </c>
      <c r="CQ6" s="22">
        <f t="shared" si="10"/>
        <v>62.26</v>
      </c>
      <c r="CR6" s="22">
        <f t="shared" si="10"/>
        <v>62.22</v>
      </c>
      <c r="CS6" s="22">
        <f t="shared" si="10"/>
        <v>61.45</v>
      </c>
      <c r="CT6" s="22">
        <f t="shared" si="10"/>
        <v>61.63</v>
      </c>
      <c r="CU6" s="22">
        <f t="shared" si="10"/>
        <v>61.54</v>
      </c>
      <c r="CV6" s="21" t="str">
        <f>IF(CV7="","",IF(CV7="-","【-】","【"&amp;SUBSTITUTE(TEXT(CV7,"#,##0.00"),"-","△")&amp;"】"))</f>
        <v>【61.54】</v>
      </c>
      <c r="CW6" s="22">
        <f>IF(CW7="",NA(),CW7)</f>
        <v>99.96</v>
      </c>
      <c r="CX6" s="22">
        <f t="shared" ref="CX6:DF6" si="11">IF(CX7="",NA(),CX7)</f>
        <v>99.94</v>
      </c>
      <c r="CY6" s="22">
        <f t="shared" si="11"/>
        <v>99.92</v>
      </c>
      <c r="CZ6" s="22">
        <f t="shared" si="11"/>
        <v>99.9</v>
      </c>
      <c r="DA6" s="22">
        <f t="shared" si="11"/>
        <v>99.84</v>
      </c>
      <c r="DB6" s="22">
        <f t="shared" si="11"/>
        <v>100.16</v>
      </c>
      <c r="DC6" s="22">
        <f t="shared" si="11"/>
        <v>100.28</v>
      </c>
      <c r="DD6" s="22">
        <f t="shared" si="11"/>
        <v>100.29</v>
      </c>
      <c r="DE6" s="22">
        <f t="shared" si="11"/>
        <v>100.36</v>
      </c>
      <c r="DF6" s="22">
        <f t="shared" si="11"/>
        <v>100.31</v>
      </c>
      <c r="DG6" s="21" t="str">
        <f>IF(DG7="","",IF(DG7="-","【-】","【"&amp;SUBSTITUTE(TEXT(DG7,"#,##0.00"),"-","△")&amp;"】"))</f>
        <v>【100.31】</v>
      </c>
      <c r="DH6" s="22">
        <f>IF(DH7="",NA(),DH7)</f>
        <v>53.37</v>
      </c>
      <c r="DI6" s="22">
        <f t="shared" ref="DI6:DQ6" si="12">IF(DI7="",NA(),DI7)</f>
        <v>54.29</v>
      </c>
      <c r="DJ6" s="22">
        <f t="shared" si="12"/>
        <v>55.43</v>
      </c>
      <c r="DK6" s="22">
        <f t="shared" si="12"/>
        <v>57.07</v>
      </c>
      <c r="DL6" s="22">
        <f t="shared" si="12"/>
        <v>58.85</v>
      </c>
      <c r="DM6" s="22">
        <f t="shared" si="12"/>
        <v>57.5</v>
      </c>
      <c r="DN6" s="22">
        <f t="shared" si="12"/>
        <v>58.52</v>
      </c>
      <c r="DO6" s="22">
        <f t="shared" si="12"/>
        <v>59.51</v>
      </c>
      <c r="DP6" s="22">
        <f t="shared" si="12"/>
        <v>60.24</v>
      </c>
      <c r="DQ6" s="22">
        <f t="shared" si="12"/>
        <v>60.8</v>
      </c>
      <c r="DR6" s="21" t="str">
        <f>IF(DR7="","",IF(DR7="-","【-】","【"&amp;SUBSTITUTE(TEXT(DR7,"#,##0.00"),"-","△")&amp;"】"))</f>
        <v>【60.80】</v>
      </c>
      <c r="DS6" s="22">
        <f>IF(DS7="",NA(),DS7)</f>
        <v>20.28</v>
      </c>
      <c r="DT6" s="22">
        <f t="shared" ref="DT6:EB6" si="13">IF(DT7="",NA(),DT7)</f>
        <v>20.28</v>
      </c>
      <c r="DU6" s="22">
        <f t="shared" si="13"/>
        <v>20.28</v>
      </c>
      <c r="DV6" s="22">
        <f t="shared" si="13"/>
        <v>20.28</v>
      </c>
      <c r="DW6" s="22">
        <f t="shared" si="13"/>
        <v>20.28</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2.67</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260002</v>
      </c>
      <c r="D7" s="24">
        <v>46</v>
      </c>
      <c r="E7" s="24">
        <v>1</v>
      </c>
      <c r="F7" s="24">
        <v>0</v>
      </c>
      <c r="G7" s="24">
        <v>2</v>
      </c>
      <c r="H7" s="24" t="s">
        <v>93</v>
      </c>
      <c r="I7" s="24" t="s">
        <v>94</v>
      </c>
      <c r="J7" s="24" t="s">
        <v>95</v>
      </c>
      <c r="K7" s="24" t="s">
        <v>96</v>
      </c>
      <c r="L7" s="24" t="s">
        <v>97</v>
      </c>
      <c r="M7" s="24" t="s">
        <v>98</v>
      </c>
      <c r="N7" s="25" t="s">
        <v>99</v>
      </c>
      <c r="O7" s="25">
        <v>62.19</v>
      </c>
      <c r="P7" s="25">
        <v>99.97</v>
      </c>
      <c r="Q7" s="25">
        <v>0</v>
      </c>
      <c r="R7" s="25">
        <v>2472013</v>
      </c>
      <c r="S7" s="25">
        <v>4612.21</v>
      </c>
      <c r="T7" s="25">
        <v>535.97</v>
      </c>
      <c r="U7" s="25">
        <v>657007</v>
      </c>
      <c r="V7" s="25">
        <v>111.31</v>
      </c>
      <c r="W7" s="25">
        <v>5902.5</v>
      </c>
      <c r="X7" s="25">
        <v>110.89</v>
      </c>
      <c r="Y7" s="25">
        <v>114.32</v>
      </c>
      <c r="Z7" s="25">
        <v>119.87</v>
      </c>
      <c r="AA7" s="25">
        <v>122.21</v>
      </c>
      <c r="AB7" s="25">
        <v>114.44</v>
      </c>
      <c r="AC7" s="25">
        <v>111.13</v>
      </c>
      <c r="AD7" s="25">
        <v>112.49</v>
      </c>
      <c r="AE7" s="25">
        <v>107.33</v>
      </c>
      <c r="AF7" s="25">
        <v>108.93</v>
      </c>
      <c r="AG7" s="25">
        <v>107.62</v>
      </c>
      <c r="AH7" s="25">
        <v>107.62</v>
      </c>
      <c r="AI7" s="25">
        <v>197.32</v>
      </c>
      <c r="AJ7" s="25">
        <v>0</v>
      </c>
      <c r="AK7" s="25">
        <v>0</v>
      </c>
      <c r="AL7" s="25">
        <v>0</v>
      </c>
      <c r="AM7" s="25">
        <v>0</v>
      </c>
      <c r="AN7" s="25">
        <v>12.29</v>
      </c>
      <c r="AO7" s="25">
        <v>8.77</v>
      </c>
      <c r="AP7" s="25">
        <v>8.81</v>
      </c>
      <c r="AQ7" s="25">
        <v>8.48</v>
      </c>
      <c r="AR7" s="25">
        <v>11</v>
      </c>
      <c r="AS7" s="25">
        <v>11</v>
      </c>
      <c r="AT7" s="25">
        <v>114.23</v>
      </c>
      <c r="AU7" s="25">
        <v>157.47999999999999</v>
      </c>
      <c r="AV7" s="25">
        <v>172.62</v>
      </c>
      <c r="AW7" s="25">
        <v>204.64</v>
      </c>
      <c r="AX7" s="25">
        <v>202.7</v>
      </c>
      <c r="AY7" s="25">
        <v>284.45</v>
      </c>
      <c r="AZ7" s="25">
        <v>309.23</v>
      </c>
      <c r="BA7" s="25">
        <v>313.43</v>
      </c>
      <c r="BB7" s="25">
        <v>303.10000000000002</v>
      </c>
      <c r="BC7" s="25">
        <v>318.89999999999998</v>
      </c>
      <c r="BD7" s="25">
        <v>318.89999999999998</v>
      </c>
      <c r="BE7" s="25">
        <v>594.17999999999995</v>
      </c>
      <c r="BF7" s="25">
        <v>541.97</v>
      </c>
      <c r="BG7" s="25">
        <v>517.37</v>
      </c>
      <c r="BH7" s="25">
        <v>496.21</v>
      </c>
      <c r="BI7" s="25">
        <v>476.59</v>
      </c>
      <c r="BJ7" s="25">
        <v>260.95999999999998</v>
      </c>
      <c r="BK7" s="25">
        <v>240.07</v>
      </c>
      <c r="BL7" s="25">
        <v>224.81</v>
      </c>
      <c r="BM7" s="25">
        <v>210.83</v>
      </c>
      <c r="BN7" s="25">
        <v>204.34</v>
      </c>
      <c r="BO7" s="25">
        <v>204.34</v>
      </c>
      <c r="BP7" s="25">
        <v>111.09</v>
      </c>
      <c r="BQ7" s="25">
        <v>115.01</v>
      </c>
      <c r="BR7" s="25">
        <v>121.05</v>
      </c>
      <c r="BS7" s="25">
        <v>123.53</v>
      </c>
      <c r="BT7" s="25">
        <v>115.16</v>
      </c>
      <c r="BU7" s="25">
        <v>110.77</v>
      </c>
      <c r="BV7" s="25">
        <v>112.35</v>
      </c>
      <c r="BW7" s="25">
        <v>106.47</v>
      </c>
      <c r="BX7" s="25">
        <v>107.7</v>
      </c>
      <c r="BY7" s="25">
        <v>106.29</v>
      </c>
      <c r="BZ7" s="25">
        <v>106.29</v>
      </c>
      <c r="CA7" s="25">
        <v>100.62</v>
      </c>
      <c r="CB7" s="25">
        <v>98.33</v>
      </c>
      <c r="CC7" s="25">
        <v>99.52</v>
      </c>
      <c r="CD7" s="25">
        <v>98.48</v>
      </c>
      <c r="CE7" s="25">
        <v>105.72</v>
      </c>
      <c r="CF7" s="25">
        <v>73.180000000000007</v>
      </c>
      <c r="CG7" s="25">
        <v>73.05</v>
      </c>
      <c r="CH7" s="25">
        <v>77.53</v>
      </c>
      <c r="CI7" s="25">
        <v>76.25</v>
      </c>
      <c r="CJ7" s="25">
        <v>77.75</v>
      </c>
      <c r="CK7" s="25">
        <v>77.75</v>
      </c>
      <c r="CL7" s="25">
        <v>67.959999999999994</v>
      </c>
      <c r="CM7" s="25">
        <v>71.430000000000007</v>
      </c>
      <c r="CN7" s="25">
        <v>68.209999999999994</v>
      </c>
      <c r="CO7" s="25">
        <v>67.290000000000006</v>
      </c>
      <c r="CP7" s="25">
        <v>67.27</v>
      </c>
      <c r="CQ7" s="25">
        <v>62.26</v>
      </c>
      <c r="CR7" s="25">
        <v>62.22</v>
      </c>
      <c r="CS7" s="25">
        <v>61.45</v>
      </c>
      <c r="CT7" s="25">
        <v>61.63</v>
      </c>
      <c r="CU7" s="25">
        <v>61.54</v>
      </c>
      <c r="CV7" s="25">
        <v>61.54</v>
      </c>
      <c r="CW7" s="25">
        <v>99.96</v>
      </c>
      <c r="CX7" s="25">
        <v>99.94</v>
      </c>
      <c r="CY7" s="25">
        <v>99.92</v>
      </c>
      <c r="CZ7" s="25">
        <v>99.9</v>
      </c>
      <c r="DA7" s="25">
        <v>99.84</v>
      </c>
      <c r="DB7" s="25">
        <v>100.16</v>
      </c>
      <c r="DC7" s="25">
        <v>100.28</v>
      </c>
      <c r="DD7" s="25">
        <v>100.29</v>
      </c>
      <c r="DE7" s="25">
        <v>100.36</v>
      </c>
      <c r="DF7" s="25">
        <v>100.31</v>
      </c>
      <c r="DG7" s="25">
        <v>100.31</v>
      </c>
      <c r="DH7" s="25">
        <v>53.37</v>
      </c>
      <c r="DI7" s="25">
        <v>54.29</v>
      </c>
      <c r="DJ7" s="25">
        <v>55.43</v>
      </c>
      <c r="DK7" s="25">
        <v>57.07</v>
      </c>
      <c r="DL7" s="25">
        <v>58.85</v>
      </c>
      <c r="DM7" s="25">
        <v>57.5</v>
      </c>
      <c r="DN7" s="25">
        <v>58.52</v>
      </c>
      <c r="DO7" s="25">
        <v>59.51</v>
      </c>
      <c r="DP7" s="25">
        <v>60.24</v>
      </c>
      <c r="DQ7" s="25">
        <v>60.8</v>
      </c>
      <c r="DR7" s="25">
        <v>60.8</v>
      </c>
      <c r="DS7" s="25">
        <v>20.28</v>
      </c>
      <c r="DT7" s="25">
        <v>20.28</v>
      </c>
      <c r="DU7" s="25">
        <v>20.28</v>
      </c>
      <c r="DV7" s="25">
        <v>20.28</v>
      </c>
      <c r="DW7" s="25">
        <v>20.28</v>
      </c>
      <c r="DX7" s="25">
        <v>30.3</v>
      </c>
      <c r="DY7" s="25">
        <v>31.74</v>
      </c>
      <c r="DZ7" s="25">
        <v>32.380000000000003</v>
      </c>
      <c r="EA7" s="25">
        <v>34.479999999999997</v>
      </c>
      <c r="EB7" s="25">
        <v>38.24</v>
      </c>
      <c r="EC7" s="25">
        <v>38.24</v>
      </c>
      <c r="ED7" s="25">
        <v>2.67</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4DA173-FBCB-4A23-9FE5-02BD7ABBC5EF}"/>
</file>

<file path=customXml/itemProps2.xml><?xml version="1.0" encoding="utf-8"?>
<ds:datastoreItem xmlns:ds="http://schemas.openxmlformats.org/officeDocument/2006/customXml" ds:itemID="{6B28684D-697C-4C28-9FBA-601399A244DF}"/>
</file>

<file path=customXml/itemProps3.xml><?xml version="1.0" encoding="utf-8"?>
<ds:datastoreItem xmlns:ds="http://schemas.openxmlformats.org/officeDocument/2006/customXml" ds:itemID="{7CDB3302-1948-4371-BF7E-505B2EEF1AB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