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1_水道（法適）\05 団体からの分析結果提出\01_都道府県\"/>
    </mc:Choice>
  </mc:AlternateContent>
  <xr:revisionPtr revIDLastSave="0" documentId="13_ncr:1_{BBA9B268-2DB4-4833-AE74-A3348740F8B9}" xr6:coauthVersionLast="36" xr6:coauthVersionMax="36" xr10:uidLastSave="{00000000-0000-0000-0000-000000000000}"/>
  <workbookProtection workbookAlgorithmName="SHA-512" workbookHashValue="gt8Cg1Ziv6TSA9af/sEc3E1My75Zk5EJVKqZZ3jZN1Zm1eRCnx6Lsq+Hqi/8dVLlNMG5tnMvVT5ZkrMEgP7b9A==" workbookSaltValue="6ldsA77HSL19na2lZdX7LQ==" workbookSpinCount="100000" lockStructure="1"/>
  <bookViews>
    <workbookView xWindow="0" yWindow="0" windowWidth="19200" windowHeight="80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E85" i="4"/>
  <c r="BB10" i="4"/>
  <c r="AT10" i="4"/>
  <c r="W10" i="4"/>
  <c r="B10" i="4"/>
  <c r="BB8" i="4"/>
  <c r="AT8" i="4"/>
  <c r="AL8" i="4"/>
  <c r="W8" i="4"/>
  <c r="P8" i="4"/>
  <c r="I8" i="4"/>
  <c r="B8"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<sst xmlns="http://schemas.openxmlformats.org/spreadsheetml/2006/main" count="228" uniqueCount="116">
  <si>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</si>
  <si>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</si>
  <si>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</si>
  <si>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</si>
  <si>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</si>
  <si>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</si>
  <si>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</si>
  <si>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</si>
  <si>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</si>
  <si>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</si>
  <si>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</si>
  <si>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</si>
  <si>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</si>
  <si>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</si>
  <si>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</si>
  <si>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</si>
  <si>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</si>
  <si>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</si>
  <si>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</si>
  <si>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</si>
  <si>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</si>
  <si>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</si>
  <si>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</si>
  <si>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</si>
  <si>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</si>
  <si>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</si>
  <si>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</si>
  <si>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</si>
  <si>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</si>
  <si>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</si>
  <si>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</si>
  <si>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</si>
  <si>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</si>
  <si>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</si>
  <si>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</si>
  <si>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</si>
  <si>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</si>
  <si>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</si>
  <si>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</si>
  <si>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</si>
  <si>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</si>
  <si>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</si>
  <si>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</si>
  <si>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</si>
  <si>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</si>
  <si>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</si>
  <si>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</si>
  <si>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</si>
  <si>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</si>
  <si>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</si>
  <si>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</si>
  <si>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</si>
  <si>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</si>
  <si>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</si>
  <si>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</si>
  <si>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</si>
  <si>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</si>
  <si>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</si>
  <si>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</si>
  <si>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</si>
  <si>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</si>
  <si>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</si>
  <si>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</si>
  <si>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</si>
  <si>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</si>
  <si>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</si>
  <si>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</si>
  <si>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</si>
  <si>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</si>
  <si>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</si>
  <si>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</si>
  <si>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</si>
  <si>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</si>
  <si>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</si>
  <si>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</si>
  <si>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</si>
  <si>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</si>
  <si>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</si>
  <si>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</si>
  <si>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</si>
  <si>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</si>
  <si>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</si>
  <si>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</si>
  <si>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</si>
  <si>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</si>
  <si>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</si>
  <si>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</si>
  <si>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</si>
  <si>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</si>
  <si>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</si>
  <si>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</si>
  <si>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</si>
  <si>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</si>
  <si>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</si>
  <si>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</si>
  <si>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</si>
  <si>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</si>
  <si>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</si>
  <si>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</si>
  <si>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</si>
  <si>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</si>
  <si>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</si>
  <si>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</si>
  <si>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</si>
  <si>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</si>
  <si>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</si>
  <si>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</si>
  <si>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</si>
  <si>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</si>
  <si>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</si>
  <si>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</si>
  <si>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</si>
  <si>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</si>
  <si>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①経常収支比率は、需要が減少したものの、令和２年４月に実施した料金改定の経過措置終了により料金収入が増加し、また減価償却費の減少や高金利企業債の償還が進んだことによる利息の減少により、100%以上を維持できています。
　②累積欠損金比率は、令和２年度に未利用水源費に係る資産の減損損失を計上したこと等により大きく増加しましたが、減資により０%となっています。
　③流動比率は、料金収入の増加等により上昇しましたが、類似団体平均値より低い状況が継続しています。
　④企業債残高対給水収益比率は、管路や施設の更新を実施する財源として企業債を借り入れる必要があるため、類似団体平均よりも高い状況が継続する見込みです。資金残高や世代間の公平性にも留意しながら、新規借入額の抑制に努めます。
　⑤料金回収率は、減価償却費の減少や令和２年４月に実施した料金改定の経過措置終了に伴う料金収入の増加により、前年度より上昇しました。
　⑥給水原価は、過去の水源開発に伴う負担額が大きかったことにより、類似団体平均よりも高くなっています。
　⑦施設利用率は、令和３年度に実施された受水市町での工事が完成したことにより、令和４年度は減少しています。
　⑧有収率は、良好な水準を維持していることから、施設を効率的に稼働できております。</t>
    <rPh sb="2" eb="4">
      <t>ケイジョウ</t>
    </rPh>
    <rPh sb="4" eb="6">
      <t>シュウシ</t>
    </rPh>
    <rPh sb="6" eb="8">
      <t>ヒリツ</t>
    </rPh>
    <rPh sb="10" eb="12">
      <t>ジュヨウ</t>
    </rPh>
    <rPh sb="13" eb="15">
      <t>ゲンショウ</t>
    </rPh>
    <rPh sb="21" eb="23">
      <t>レイワ</t>
    </rPh>
    <rPh sb="24" eb="25">
      <t>ネン</t>
    </rPh>
    <rPh sb="26" eb="27">
      <t>ガツ</t>
    </rPh>
    <rPh sb="28" eb="30">
      <t>ジッシ</t>
    </rPh>
    <rPh sb="32" eb="34">
      <t>リョウキン</t>
    </rPh>
    <rPh sb="34" eb="36">
      <t>カイテイ</t>
    </rPh>
    <rPh sb="37" eb="41">
      <t>ケイカソチ</t>
    </rPh>
    <rPh sb="41" eb="43">
      <t>シュウリョウ</t>
    </rPh>
    <rPh sb="46" eb="48">
      <t>リョウキン</t>
    </rPh>
    <rPh sb="48" eb="50">
      <t>シュウニュウ</t>
    </rPh>
    <rPh sb="51" eb="53">
      <t>ゾウカ</t>
    </rPh>
    <rPh sb="57" eb="61">
      <t>ゲンカショウキャク</t>
    </rPh>
    <rPh sb="63" eb="65">
      <t>ゲンショウ</t>
    </rPh>
    <phoneticPr fontId="4"/>
  </si>
  <si>
    <t>　施設や管路の老朽化が進んでおり、有形固定資産減価償却率は上昇傾向にあります。
　現在、宇治系送水管路更新・耐震化事業を令和５年度の供用開始を目指して実施しており、当該管路の供用開始により①有形固定資産減価償却率及び②管路経年化率が減少し、③管路更新率が増加する見込みです。
　引き続き計画的な施設更新を行い、施設の健全性を維持していきます。</t>
    <rPh sb="1" eb="3">
      <t>シセツ</t>
    </rPh>
    <rPh sb="4" eb="6">
      <t>カンロ</t>
    </rPh>
    <rPh sb="7" eb="10">
      <t>ロウキュウカ</t>
    </rPh>
    <rPh sb="11" eb="12">
      <t>スス</t>
    </rPh>
    <rPh sb="17" eb="23">
      <t>ユウケイコテイシサン</t>
    </rPh>
    <rPh sb="23" eb="25">
      <t>ゲンカ</t>
    </rPh>
    <rPh sb="25" eb="28">
      <t>ショウキャクリツ</t>
    </rPh>
    <rPh sb="29" eb="31">
      <t>ジョウショウ</t>
    </rPh>
    <rPh sb="31" eb="33">
      <t>ケイコウ</t>
    </rPh>
    <rPh sb="41" eb="43">
      <t>ゲンザイ</t>
    </rPh>
    <rPh sb="44" eb="47">
      <t>ウジケイ</t>
    </rPh>
    <rPh sb="47" eb="49">
      <t>ソウスイ</t>
    </rPh>
    <rPh sb="49" eb="51">
      <t>カンロ</t>
    </rPh>
    <rPh sb="51" eb="53">
      <t>コウシン</t>
    </rPh>
    <rPh sb="54" eb="57">
      <t>タイシンカ</t>
    </rPh>
    <rPh sb="57" eb="59">
      <t>ジギョウ</t>
    </rPh>
    <rPh sb="60" eb="62">
      <t>レイワ</t>
    </rPh>
    <rPh sb="63" eb="65">
      <t>ネンド</t>
    </rPh>
    <rPh sb="66" eb="70">
      <t>キョウヨウカイシ</t>
    </rPh>
    <rPh sb="71" eb="73">
      <t>メザ</t>
    </rPh>
    <rPh sb="75" eb="77">
      <t>ジッシ</t>
    </rPh>
    <rPh sb="82" eb="84">
      <t>トウガイ</t>
    </rPh>
    <rPh sb="84" eb="86">
      <t>カンロ</t>
    </rPh>
    <rPh sb="87" eb="89">
      <t>キョウヨウ</t>
    </rPh>
    <rPh sb="89" eb="91">
      <t>カイシ</t>
    </rPh>
    <rPh sb="95" eb="97">
      <t>ユウケイ</t>
    </rPh>
    <rPh sb="97" eb="99">
      <t>コテイ</t>
    </rPh>
    <rPh sb="99" eb="101">
      <t>シサン</t>
    </rPh>
    <rPh sb="101" eb="106">
      <t>ゲンカショウキャクリツ</t>
    </rPh>
    <rPh sb="106" eb="107">
      <t>オヨ</t>
    </rPh>
    <rPh sb="109" eb="111">
      <t>カンロ</t>
    </rPh>
    <rPh sb="111" eb="115">
      <t>ケイネンカリツ</t>
    </rPh>
    <rPh sb="116" eb="118">
      <t>ゲンショウ</t>
    </rPh>
    <rPh sb="121" eb="123">
      <t>カンロ</t>
    </rPh>
    <rPh sb="123" eb="126">
      <t>コウシンリツ</t>
    </rPh>
    <rPh sb="127" eb="129">
      <t>ゾウカ</t>
    </rPh>
    <rPh sb="131" eb="133">
      <t>ミコ</t>
    </rPh>
    <rPh sb="139" eb="140">
      <t>ヒ</t>
    </rPh>
    <rPh sb="141" eb="142">
      <t>ツヅ</t>
    </rPh>
    <rPh sb="143" eb="146">
      <t>ケイカクテキ</t>
    </rPh>
    <rPh sb="147" eb="149">
      <t>シセツ</t>
    </rPh>
    <rPh sb="149" eb="151">
      <t>コウシン</t>
    </rPh>
    <rPh sb="152" eb="153">
      <t>オコナ</t>
    </rPh>
    <rPh sb="155" eb="157">
      <t>シセツ</t>
    </rPh>
    <rPh sb="158" eb="161">
      <t>ケンゼンセイ</t>
    </rPh>
    <rPh sb="162" eb="164">
      <t>イジ</t>
    </rPh>
    <phoneticPr fontId="4"/>
  </si>
  <si>
    <t>　府営水道は、施設利用率や有収率は良好な水準となっている一方、流動比率や企業債残高対給水収益比率等の財務指標においては、多少の改善は見られたものの、依然として類似団体平均を下回る状況で、資金余力が低く、企業債残高が多い状況が続いています。
　令和５年３月には、将来にわたり事業を継続するための指針として「京都府営水道ビジョン（第２次）」を策定しました。
　令和２年４月より料金に算入した資産維持費を有効に活用し、資金余力の確保と企業債残高の削減のバランスを取りながら、将来を見据えた安定した経営に繋げ、引き続き、安心・安全な給水体制の確保と効率的な運営に努めます。</t>
    <rPh sb="1" eb="5">
      <t>フエイスイドウ</t>
    </rPh>
    <rPh sb="7" eb="9">
      <t>シセツ</t>
    </rPh>
    <rPh sb="9" eb="12">
      <t>リヨウリツ</t>
    </rPh>
    <rPh sb="13" eb="16">
      <t>ユウシュウリツ</t>
    </rPh>
    <rPh sb="17" eb="19">
      <t>リョウコウ</t>
    </rPh>
    <rPh sb="20" eb="22">
      <t>スイジュン</t>
    </rPh>
    <rPh sb="28" eb="30">
      <t>イッポウ</t>
    </rPh>
    <rPh sb="31" eb="33">
      <t>リュウドウ</t>
    </rPh>
    <rPh sb="33" eb="35">
      <t>ヒリツ</t>
    </rPh>
    <rPh sb="36" eb="39">
      <t>キギョウサイ</t>
    </rPh>
    <rPh sb="39" eb="41">
      <t>ザンダカ</t>
    </rPh>
    <rPh sb="41" eb="42">
      <t>タイ</t>
    </rPh>
    <rPh sb="42" eb="44">
      <t>キュウスイ</t>
    </rPh>
    <rPh sb="44" eb="46">
      <t>シュウエキ</t>
    </rPh>
    <rPh sb="46" eb="48">
      <t>ヒリツ</t>
    </rPh>
    <rPh sb="48" eb="49">
      <t>トウ</t>
    </rPh>
    <rPh sb="50" eb="52">
      <t>ザイム</t>
    </rPh>
    <rPh sb="52" eb="54">
      <t>シヒョウ</t>
    </rPh>
    <rPh sb="60" eb="62">
      <t>タショウ</t>
    </rPh>
    <rPh sb="63" eb="65">
      <t>カイゼン</t>
    </rPh>
    <rPh sb="66" eb="67">
      <t>ミ</t>
    </rPh>
    <rPh sb="74" eb="76">
      <t>イゼン</t>
    </rPh>
    <rPh sb="79" eb="81">
      <t>ルイジ</t>
    </rPh>
    <rPh sb="81" eb="83">
      <t>ダンタイ</t>
    </rPh>
    <rPh sb="83" eb="85">
      <t>ヘイキン</t>
    </rPh>
    <rPh sb="86" eb="88">
      <t>シタマワ</t>
    </rPh>
    <rPh sb="89" eb="91">
      <t>ジョウキョウ</t>
    </rPh>
    <rPh sb="93" eb="95">
      <t>シキン</t>
    </rPh>
    <rPh sb="95" eb="97">
      <t>ヨリョク</t>
    </rPh>
    <rPh sb="98" eb="99">
      <t>ヒク</t>
    </rPh>
    <rPh sb="101" eb="104">
      <t>キギョウサイ</t>
    </rPh>
    <rPh sb="104" eb="106">
      <t>ザンダカ</t>
    </rPh>
    <rPh sb="107" eb="108">
      <t>オオ</t>
    </rPh>
    <rPh sb="109" eb="111">
      <t>ジョウキョウ</t>
    </rPh>
    <rPh sb="112" eb="113">
      <t>ツヅ</t>
    </rPh>
    <rPh sb="121" eb="123">
      <t>レイワ</t>
    </rPh>
    <rPh sb="124" eb="125">
      <t>ネン</t>
    </rPh>
    <rPh sb="126" eb="127">
      <t>ガツ</t>
    </rPh>
    <rPh sb="130" eb="132">
      <t>ショウライ</t>
    </rPh>
    <rPh sb="152" eb="154">
      <t>キョウト</t>
    </rPh>
    <rPh sb="154" eb="156">
      <t>フエイ</t>
    </rPh>
    <rPh sb="156" eb="158">
      <t>スイドウ</t>
    </rPh>
    <rPh sb="163" eb="164">
      <t>ダイ</t>
    </rPh>
    <rPh sb="165" eb="166">
      <t>ジ</t>
    </rPh>
    <rPh sb="169" eb="171">
      <t>サクテイ</t>
    </rPh>
    <rPh sb="178" eb="180">
      <t>レイワ</t>
    </rPh>
    <rPh sb="181" eb="182">
      <t>ネン</t>
    </rPh>
    <rPh sb="183" eb="184">
      <t>ガツ</t>
    </rPh>
    <rPh sb="186" eb="188">
      <t>リョウキン</t>
    </rPh>
    <rPh sb="189" eb="191">
      <t>サンニュウ</t>
    </rPh>
    <rPh sb="193" eb="195">
      <t>シサン</t>
    </rPh>
    <rPh sb="195" eb="198">
      <t>イジヒ</t>
    </rPh>
    <rPh sb="199" eb="201">
      <t>ユウコウ</t>
    </rPh>
    <rPh sb="202" eb="204">
      <t>カツヨウ</t>
    </rPh>
    <rPh sb="206" eb="208">
      <t>シキン</t>
    </rPh>
    <rPh sb="208" eb="210">
      <t>ヨリョク</t>
    </rPh>
    <rPh sb="211" eb="213">
      <t>カクホ</t>
    </rPh>
    <rPh sb="214" eb="217">
      <t>キギョウサイ</t>
    </rPh>
    <rPh sb="217" eb="219">
      <t>ザンダカ</t>
    </rPh>
    <rPh sb="220" eb="222">
      <t>サクゲン</t>
    </rPh>
    <rPh sb="228" eb="229">
      <t>ト</t>
    </rPh>
    <rPh sb="234" eb="236">
      <t>ショウライ</t>
    </rPh>
    <rPh sb="237" eb="239">
      <t>ミス</t>
    </rPh>
    <rPh sb="241" eb="243">
      <t>アンテイ</t>
    </rPh>
    <rPh sb="245" eb="247">
      <t>ケイエイ</t>
    </rPh>
    <rPh sb="248" eb="249">
      <t>ツナ</t>
    </rPh>
    <rPh sb="251" eb="252">
      <t>ヒ</t>
    </rPh>
    <rPh sb="253" eb="254">
      <t>ツヅ</t>
    </rPh>
    <rPh sb="256" eb="258">
      <t>アンシン</t>
    </rPh>
    <rPh sb="259" eb="261">
      <t>アンゼン</t>
    </rPh>
    <rPh sb="262" eb="264">
      <t>キュウスイ</t>
    </rPh>
    <rPh sb="264" eb="266">
      <t>タイセイ</t>
    </rPh>
    <rPh sb="267" eb="269">
      <t>カクホ</t>
    </rPh>
    <rPh sb="270" eb="273">
      <t>コウリツテキ</t>
    </rPh>
    <rPh sb="274" eb="276">
      <t>ウンエイ</t>
    </rPh>
    <rPh sb="277" eb="27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</si>
</sst>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2.67</c:v>
                </c:pt>
                <c:pt idx="3">
                  <c:v>0</c:v>
                </c:pt>
                <c:pt idx="4">
                  <c:v>0</c:v>
                </c:pt>
              </c:numCache>
            </c:numRef>
          </c:val>
          <c:extLst>
            <c:ext xmlns:c16="http://schemas.microsoft.com/office/drawing/2014/chart" uri="{C3380CC4-5D6E-409C-BE32-E72D297353CC}">
              <c16:uniqueId val="{00000000-7C58-4E92-9279-2420E41AA0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7C58-4E92-9279-2420E41AA0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66.05</c:v>
                </c:pt>
                <c:pt idx="1">
                  <c:v>66.040000000000006</c:v>
                </c:pt>
                <c:pt idx="2">
                  <c:v>67.959999999999994</c:v>
                </c:pt>
                <c:pt idx="3">
                  <c:v>71.430000000000007</c:v>
                </c:pt>
                <c:pt idx="4">
                  <c:v>68.209999999999994</c:v>
                </c:pt>
              </c:numCache>
            </c:numRef>
          </c:val>
          <c:extLst>
            <c:ext xmlns:c16="http://schemas.microsoft.com/office/drawing/2014/chart" uri="{C3380CC4-5D6E-409C-BE32-E72D297353CC}">
              <c16:uniqueId val="{00000000-109D-437A-B61C-83F4606B2F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109D-437A-B61C-83F4606B2F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99.89</c:v>
                </c:pt>
                <c:pt idx="1">
                  <c:v>99.91</c:v>
                </c:pt>
                <c:pt idx="2">
                  <c:v>99.96</c:v>
                </c:pt>
                <c:pt idx="3">
                  <c:v>99.94</c:v>
                </c:pt>
                <c:pt idx="4">
                  <c:v>99.92</c:v>
                </c:pt>
              </c:numCache>
            </c:numRef>
          </c:val>
          <c:extLst>
            <c:ext xmlns:c16="http://schemas.microsoft.com/office/drawing/2014/chart" uri="{C3380CC4-5D6E-409C-BE32-E72D297353CC}">
              <c16:uniqueId val="{00000000-206D-4539-8EC9-9032A6854D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206D-4539-8EC9-9032A6854D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101.4</c:v>
                </c:pt>
                <c:pt idx="1">
                  <c:v>103.73</c:v>
                </c:pt>
                <c:pt idx="2">
                  <c:v>110.89</c:v>
                </c:pt>
                <c:pt idx="3">
                  <c:v>114.32</c:v>
                </c:pt>
                <c:pt idx="4">
                  <c:v>119.87</c:v>
                </c:pt>
              </c:numCache>
            </c:numRef>
          </c:val>
          <c:extLst>
            <c:ext xmlns:c16="http://schemas.microsoft.com/office/drawing/2014/chart" uri="{C3380CC4-5D6E-409C-BE32-E72D297353CC}">
              <c16:uniqueId val="{00000000-8DE0-4538-9481-7B65BCBB5C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8DE0-4538-9481-7B65BCBB5C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52.08</c:v>
                </c:pt>
                <c:pt idx="1">
                  <c:v>53.99</c:v>
                </c:pt>
                <c:pt idx="2">
                  <c:v>53.37</c:v>
                </c:pt>
                <c:pt idx="3">
                  <c:v>54.29</c:v>
                </c:pt>
                <c:pt idx="4">
                  <c:v>55.43</c:v>
                </c:pt>
              </c:numCache>
            </c:numRef>
          </c:val>
          <c:extLst>
            <c:ext xmlns:c16="http://schemas.microsoft.com/office/drawing/2014/chart" uri="{C3380CC4-5D6E-409C-BE32-E72D297353CC}">
              <c16:uniqueId val="{00000000-8D4E-48C4-8FD1-A98074D0EE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8D4E-48C4-8FD1-A98074D0EE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14.98</c:v>
                </c:pt>
                <c:pt idx="1">
                  <c:v>24.28</c:v>
                </c:pt>
                <c:pt idx="2">
                  <c:v>20.28</c:v>
                </c:pt>
                <c:pt idx="3">
                  <c:v>20.28</c:v>
                </c:pt>
                <c:pt idx="4">
                  <c:v>20.28</c:v>
                </c:pt>
              </c:numCache>
            </c:numRef>
          </c:val>
          <c:extLst>
            <c:ext xmlns:c16="http://schemas.microsoft.com/office/drawing/2014/chart" uri="{C3380CC4-5D6E-409C-BE32-E72D297353CC}">
              <c16:uniqueId val="{00000000-5935-43A8-B3B4-68598A7099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5935-43A8-B3B4-68598A7099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17.27</c:v>
                </c:pt>
                <c:pt idx="1">
                  <c:v>13.24</c:v>
                </c:pt>
                <c:pt idx="2">
                  <c:v>197.32</c:v>
                </c:pt>
                <c:pt idx="3" formatCode="#,##0.00;&quot;△&quot;#,##0.00">
                  <c:v>0</c:v>
                </c:pt>
                <c:pt idx="4" formatCode="#,##0.00;&quot;△&quot;#,##0.00">
                  <c:v>0</c:v>
                </c:pt>
              </c:numCache>
            </c:numRef>
          </c:val>
          <c:extLst>
            <c:ext xmlns:c16="http://schemas.microsoft.com/office/drawing/2014/chart" uri="{C3380CC4-5D6E-409C-BE32-E72D297353CC}">
              <c16:uniqueId val="{00000000-1ADA-4BC3-80CC-DB333E7A7C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1ADA-4BC3-80CC-DB333E7A7C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92.71</c:v>
                </c:pt>
                <c:pt idx="1">
                  <c:v>97.68</c:v>
                </c:pt>
                <c:pt idx="2">
                  <c:v>114.23</c:v>
                </c:pt>
                <c:pt idx="3">
                  <c:v>157.47999999999999</c:v>
                </c:pt>
                <c:pt idx="4">
                  <c:v>172.62</c:v>
                </c:pt>
              </c:numCache>
            </c:numRef>
          </c:val>
          <c:extLst>
            <c:ext xmlns:c16="http://schemas.microsoft.com/office/drawing/2014/chart" uri="{C3380CC4-5D6E-409C-BE32-E72D297353CC}">
              <c16:uniqueId val="{00000000-FBCE-466E-8B43-6187140D8D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FBCE-466E-8B43-6187140D8D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593.6</c:v>
                </c:pt>
                <c:pt idx="1">
                  <c:v>601.55999999999995</c:v>
                </c:pt>
                <c:pt idx="2">
                  <c:v>594.17999999999995</c:v>
                </c:pt>
                <c:pt idx="3">
                  <c:v>541.97</c:v>
                </c:pt>
                <c:pt idx="4">
                  <c:v>517.37</c:v>
                </c:pt>
              </c:numCache>
            </c:numRef>
          </c:val>
          <c:extLst>
            <c:ext xmlns:c16="http://schemas.microsoft.com/office/drawing/2014/chart" uri="{C3380CC4-5D6E-409C-BE32-E72D297353CC}">
              <c16:uniqueId val="{00000000-CDC0-4160-A449-A772048B7A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CDC0-4160-A449-A772048B7A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100.25</c:v>
                </c:pt>
                <c:pt idx="1">
                  <c:v>103.12</c:v>
                </c:pt>
                <c:pt idx="2">
                  <c:v>111.09</c:v>
                </c:pt>
                <c:pt idx="3">
                  <c:v>115.01</c:v>
                </c:pt>
                <c:pt idx="4">
                  <c:v>121.05</c:v>
                </c:pt>
              </c:numCache>
            </c:numRef>
          </c:val>
          <c:extLst>
            <c:ext xmlns:c16="http://schemas.microsoft.com/office/drawing/2014/chart" uri="{C3380CC4-5D6E-409C-BE32-E72D297353CC}">
              <c16:uniqueId val="{00000000-FC24-4722-8409-740FE6A2B2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FC24-4722-8409-740FE6A2B2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112.14</c:v>
                </c:pt>
                <c:pt idx="1">
                  <c:v>109.39</c:v>
                </c:pt>
                <c:pt idx="2">
                  <c:v>100.62</c:v>
                </c:pt>
                <c:pt idx="3">
                  <c:v>98.33</c:v>
                </c:pt>
                <c:pt idx="4">
                  <c:v>99.52</c:v>
                </c:pt>
              </c:numCache>
            </c:numRef>
          </c:val>
          <c:extLst>
            <c:ext xmlns:c16="http://schemas.microsoft.com/office/drawing/2014/chart" uri="{C3380CC4-5D6E-409C-BE32-E72D297353CC}">
              <c16:uniqueId val="{00000000-992B-47D7-B19D-E636DA3DC0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992B-47D7-B19D-E636DA3DC0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46"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京都府</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f>データ!$R$6</f>
        <v>2501269</v>
      </c>
      <c r="AM8" s="45"/>
      <c r="AN8" s="45"/>
      <c r="AO8" s="45"/>
      <c r="AP8" s="45"/>
      <c r="AQ8" s="45"/>
      <c r="AR8" s="45"/>
      <c r="AS8" s="45"/>
      <c r="AT8" s="46">
        <f>データ!$S$6</f>
        <v>4612.2</v>
      </c>
      <c r="AU8" s="47"/>
      <c r="AV8" s="47"/>
      <c r="AW8" s="47"/>
      <c r="AX8" s="47"/>
      <c r="AY8" s="47"/>
      <c r="AZ8" s="47"/>
      <c r="BA8" s="47"/>
      <c r="BB8" s="48">
        <f>データ!$T$6</f>
        <v>542.32000000000005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59.97</v>
      </c>
      <c r="J10" s="47"/>
      <c r="K10" s="47"/>
      <c r="L10" s="47"/>
      <c r="M10" s="47"/>
      <c r="N10" s="47"/>
      <c r="O10" s="81"/>
      <c r="P10" s="48">
        <f>データ!$P$6</f>
        <v>99.94</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663250</v>
      </c>
      <c r="AM10" s="45"/>
      <c r="AN10" s="45"/>
      <c r="AO10" s="45"/>
      <c r="AP10" s="45"/>
      <c r="AQ10" s="45"/>
      <c r="AR10" s="45"/>
      <c r="AS10" s="45"/>
      <c r="AT10" s="46">
        <f>データ!$V$6</f>
        <v>111.31</v>
      </c>
      <c r="AU10" s="47"/>
      <c r="AV10" s="47"/>
      <c r="AW10" s="47"/>
      <c r="AX10" s="47"/>
      <c r="AY10" s="47"/>
      <c r="AZ10" s="47"/>
      <c r="BA10" s="47"/>
      <c r="BB10" s="48">
        <f>データ!$W$6</f>
        <v>5958.58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2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8rC2LwY8D2PZfanKPpp/mzRVGUH5+XqJ2It9w6uG5Kzs6iKVjV48vlalObDgVEjN8V0MfiIMUPhhhlAHlwJp2Q==" saltValue="7E3fA4fo83ILhR3KhMqt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260002</v>
      </c>
      <c r="D6" s="20">
        <f t="shared" si="3"/>
        <v>46</v>
      </c>
      <c r="E6" s="20">
        <f t="shared" si="3"/>
        <v>1</v>
      </c>
      <c r="F6" s="20">
        <f t="shared" si="3"/>
        <v>0</v>
      </c>
      <c r="G6" s="20">
        <f t="shared" si="3"/>
        <v>2</v>
      </c>
      <c r="H6" s="20" t="str">
        <f t="shared" si="3"/>
        <v>京都府</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59.97</v>
      </c>
      <c r="P6" s="21">
        <f t="shared" si="3"/>
        <v>99.94</v>
      </c>
      <c r="Q6" s="21">
        <f t="shared" si="3"/>
        <v>0</v>
      </c>
      <c r="R6" s="21">
        <f t="shared" si="3"/>
        <v>2501269</v>
      </c>
      <c r="S6" s="21">
        <f t="shared" si="3"/>
        <v>4612.2</v>
      </c>
      <c r="T6" s="21">
        <f t="shared" si="3"/>
        <v>542.32000000000005</v>
      </c>
      <c r="U6" s="21">
        <f t="shared" si="3"/>
        <v>663250</v>
      </c>
      <c r="V6" s="21">
        <f t="shared" si="3"/>
        <v>111.31</v>
      </c>
      <c r="W6" s="21">
        <f t="shared" si="3"/>
        <v>5958.58</v>
      </c>
      <c r="X6" s="22">
        <f>IF(X7="",NA(),X7)</f>
        <v>101.4</v>
      </c>
      <c r="Y6" s="22">
        <f t="shared" ref="Y6:AG6" si="4">IF(Y7="",NA(),Y7)</f>
        <v>103.73</v>
      </c>
      <c r="Z6" s="22">
        <f t="shared" si="4"/>
        <v>110.89</v>
      </c>
      <c r="AA6" s="22">
        <f t="shared" si="4"/>
        <v>114.32</v>
      </c>
      <c r="AB6" s="22">
        <f t="shared" si="4"/>
        <v>119.87</v>
      </c>
      <c r="AC6" s="22">
        <f t="shared" si="4"/>
        <v>112.98</v>
      </c>
      <c r="AD6" s="22">
        <f t="shared" si="4"/>
        <v>112.91</v>
      </c>
      <c r="AE6" s="22">
        <f t="shared" si="4"/>
        <v>111.13</v>
      </c>
      <c r="AF6" s="22">
        <f t="shared" si="4"/>
        <v>112.49</v>
      </c>
      <c r="AG6" s="22">
        <f t="shared" si="4"/>
        <v>107.33</v>
      </c>
      <c r="AH6" s="21" t="str">
        <f>IF(AH7="","",IF(AH7="-","【-】","【"&amp;SUBSTITUTE(TEXT(AH7,"#,##0.00"),"-","△")&amp;"】"))</f>
        <v>【107.33】</v>
      </c>
      <c r="AI6" s="22">
        <f>IF(AI7="",NA(),AI7)</f>
        <v>17.27</v>
      </c>
      <c r="AJ6" s="22">
        <f t="shared" ref="AJ6:AR6" si="5">IF(AJ7="",NA(),AJ7)</f>
        <v>13.24</v>
      </c>
      <c r="AK6" s="22">
        <f t="shared" si="5"/>
        <v>197.32</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92.71</v>
      </c>
      <c r="AU6" s="22">
        <f t="shared" ref="AU6:BC6" si="6">IF(AU7="",NA(),AU7)</f>
        <v>97.68</v>
      </c>
      <c r="AV6" s="22">
        <f t="shared" si="6"/>
        <v>114.23</v>
      </c>
      <c r="AW6" s="22">
        <f t="shared" si="6"/>
        <v>157.47999999999999</v>
      </c>
      <c r="AX6" s="22">
        <f t="shared" si="6"/>
        <v>172.62</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593.6</v>
      </c>
      <c r="BF6" s="22">
        <f t="shared" ref="BF6:BN6" si="7">IF(BF7="",NA(),BF7)</f>
        <v>601.55999999999995</v>
      </c>
      <c r="BG6" s="22">
        <f t="shared" si="7"/>
        <v>594.17999999999995</v>
      </c>
      <c r="BH6" s="22">
        <f t="shared" si="7"/>
        <v>541.97</v>
      </c>
      <c r="BI6" s="22">
        <f t="shared" si="7"/>
        <v>517.37</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100.25</v>
      </c>
      <c r="BQ6" s="22">
        <f t="shared" ref="BQ6:BY6" si="8">IF(BQ7="",NA(),BQ7)</f>
        <v>103.12</v>
      </c>
      <c r="BR6" s="22">
        <f t="shared" si="8"/>
        <v>111.09</v>
      </c>
      <c r="BS6" s="22">
        <f t="shared" si="8"/>
        <v>115.01</v>
      </c>
      <c r="BT6" s="22">
        <f t="shared" si="8"/>
        <v>121.05</v>
      </c>
      <c r="BU6" s="22">
        <f t="shared" si="8"/>
        <v>112.83</v>
      </c>
      <c r="BV6" s="22">
        <f t="shared" si="8"/>
        <v>112.84</v>
      </c>
      <c r="BW6" s="22">
        <f t="shared" si="8"/>
        <v>110.77</v>
      </c>
      <c r="BX6" s="22">
        <f t="shared" si="8"/>
        <v>112.35</v>
      </c>
      <c r="BY6" s="22">
        <f t="shared" si="8"/>
        <v>106.47</v>
      </c>
      <c r="BZ6" s="21" t="str">
        <f>IF(BZ7="","",IF(BZ7="-","【-】","【"&amp;SUBSTITUTE(TEXT(BZ7,"#,##0.00"),"-","△")&amp;"】"))</f>
        <v>【106.47】</v>
      </c>
      <c r="CA6" s="22">
        <f>IF(CA7="",NA(),CA7)</f>
        <v>112.14</v>
      </c>
      <c r="CB6" s="22">
        <f t="shared" ref="CB6:CJ6" si="9">IF(CB7="",NA(),CB7)</f>
        <v>109.39</v>
      </c>
      <c r="CC6" s="22">
        <f t="shared" si="9"/>
        <v>100.62</v>
      </c>
      <c r="CD6" s="22">
        <f t="shared" si="9"/>
        <v>98.33</v>
      </c>
      <c r="CE6" s="22">
        <f t="shared" si="9"/>
        <v>99.52</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66.05</v>
      </c>
      <c r="CM6" s="22">
        <f t="shared" ref="CM6:CU6" si="10">IF(CM7="",NA(),CM7)</f>
        <v>66.040000000000006</v>
      </c>
      <c r="CN6" s="22">
        <f t="shared" si="10"/>
        <v>67.959999999999994</v>
      </c>
      <c r="CO6" s="22">
        <f t="shared" si="10"/>
        <v>71.430000000000007</v>
      </c>
      <c r="CP6" s="22">
        <f t="shared" si="10"/>
        <v>68.209999999999994</v>
      </c>
      <c r="CQ6" s="22">
        <f t="shared" si="10"/>
        <v>61.77</v>
      </c>
      <c r="CR6" s="22">
        <f t="shared" si="10"/>
        <v>61.69</v>
      </c>
      <c r="CS6" s="22">
        <f t="shared" si="10"/>
        <v>62.26</v>
      </c>
      <c r="CT6" s="22">
        <f t="shared" si="10"/>
        <v>62.22</v>
      </c>
      <c r="CU6" s="22">
        <f t="shared" si="10"/>
        <v>61.45</v>
      </c>
      <c r="CV6" s="21" t="str">
        <f>IF(CV7="","",IF(CV7="-","【-】","【"&amp;SUBSTITUTE(TEXT(CV7,"#,##0.00"),"-","△")&amp;"】"))</f>
        <v>【61.45】</v>
      </c>
      <c r="CW6" s="22">
        <f>IF(CW7="",NA(),CW7)</f>
        <v>99.89</v>
      </c>
      <c r="CX6" s="22">
        <f t="shared" ref="CX6:DF6" si="11">IF(CX7="",NA(),CX7)</f>
        <v>99.91</v>
      </c>
      <c r="CY6" s="22">
        <f t="shared" si="11"/>
        <v>99.96</v>
      </c>
      <c r="CZ6" s="22">
        <f t="shared" si="11"/>
        <v>99.94</v>
      </c>
      <c r="DA6" s="22">
        <f t="shared" si="11"/>
        <v>99.92</v>
      </c>
      <c r="DB6" s="22">
        <f t="shared" si="11"/>
        <v>100.08</v>
      </c>
      <c r="DC6" s="22">
        <f t="shared" si="11"/>
        <v>100</v>
      </c>
      <c r="DD6" s="22">
        <f t="shared" si="11"/>
        <v>100.16</v>
      </c>
      <c r="DE6" s="22">
        <f t="shared" si="11"/>
        <v>100.28</v>
      </c>
      <c r="DF6" s="22">
        <f t="shared" si="11"/>
        <v>100.29</v>
      </c>
      <c r="DG6" s="21" t="str">
        <f>IF(DG7="","",IF(DG7="-","【-】","【"&amp;SUBSTITUTE(TEXT(DG7,"#,##0.00"),"-","△")&amp;"】"))</f>
        <v>【100.29】</v>
      </c>
      <c r="DH6" s="22">
        <f>IF(DH7="",NA(),DH7)</f>
        <v>52.08</v>
      </c>
      <c r="DI6" s="22">
        <f t="shared" ref="DI6:DQ6" si="12">IF(DI7="",NA(),DI7)</f>
        <v>53.99</v>
      </c>
      <c r="DJ6" s="22">
        <f t="shared" si="12"/>
        <v>53.37</v>
      </c>
      <c r="DK6" s="22">
        <f t="shared" si="12"/>
        <v>54.29</v>
      </c>
      <c r="DL6" s="22">
        <f t="shared" si="12"/>
        <v>55.43</v>
      </c>
      <c r="DM6" s="22">
        <f t="shared" si="12"/>
        <v>55.77</v>
      </c>
      <c r="DN6" s="22">
        <f t="shared" si="12"/>
        <v>56.48</v>
      </c>
      <c r="DO6" s="22">
        <f t="shared" si="12"/>
        <v>57.5</v>
      </c>
      <c r="DP6" s="22">
        <f t="shared" si="12"/>
        <v>58.52</v>
      </c>
      <c r="DQ6" s="22">
        <f t="shared" si="12"/>
        <v>59.51</v>
      </c>
      <c r="DR6" s="21" t="str">
        <f>IF(DR7="","",IF(DR7="-","【-】","【"&amp;SUBSTITUTE(TEXT(DR7,"#,##0.00"),"-","△")&amp;"】"))</f>
        <v>【59.51】</v>
      </c>
      <c r="DS6" s="22">
        <f>IF(DS7="",NA(),DS7)</f>
        <v>14.98</v>
      </c>
      <c r="DT6" s="22">
        <f t="shared" ref="DT6:EB6" si="13">IF(DT7="",NA(),DT7)</f>
        <v>24.28</v>
      </c>
      <c r="DU6" s="22">
        <f t="shared" si="13"/>
        <v>20.28</v>
      </c>
      <c r="DV6" s="22">
        <f t="shared" si="13"/>
        <v>20.28</v>
      </c>
      <c r="DW6" s="22">
        <f t="shared" si="13"/>
        <v>20.28</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2">
        <f t="shared" si="14"/>
        <v>2.67</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260002</v>
      </c>
      <c r="D7" s="24">
        <v>46</v>
      </c>
      <c r="E7" s="24">
        <v>1</v>
      </c>
      <c r="F7" s="24">
        <v>0</v>
      </c>
      <c r="G7" s="24">
        <v>2</v>
      </c>
      <c r="H7" s="24" t="s">
        <v>93</v>
      </c>
      <c r="I7" s="24" t="s">
        <v>94</v>
      </c>
      <c r="J7" s="24" t="s">
        <v>95</v>
      </c>
      <c r="K7" s="24" t="s">
        <v>96</v>
      </c>
      <c r="L7" s="24" t="s">
        <v>97</v>
      </c>
      <c r="M7" s="24" t="s">
        <v>98</v>
      </c>
      <c r="N7" s="25" t="s">
        <v>99</v>
      </c>
      <c r="O7" s="25">
        <v>59.97</v>
      </c>
      <c r="P7" s="25">
        <v>99.94</v>
      </c>
      <c r="Q7" s="25">
        <v>0</v>
      </c>
      <c r="R7" s="25">
        <v>2501269</v>
      </c>
      <c r="S7" s="25">
        <v>4612.2</v>
      </c>
      <c r="T7" s="25">
        <v>542.32000000000005</v>
      </c>
      <c r="U7" s="25">
        <v>663250</v>
      </c>
      <c r="V7" s="25">
        <v>111.31</v>
      </c>
      <c r="W7" s="25">
        <v>5958.58</v>
      </c>
      <c r="X7" s="25">
        <v>101.4</v>
      </c>
      <c r="Y7" s="25">
        <v>103.73</v>
      </c>
      <c r="Z7" s="25">
        <v>110.89</v>
      </c>
      <c r="AA7" s="25">
        <v>114.32</v>
      </c>
      <c r="AB7" s="25">
        <v>119.87</v>
      </c>
      <c r="AC7" s="25">
        <v>112.98</v>
      </c>
      <c r="AD7" s="25">
        <v>112.91</v>
      </c>
      <c r="AE7" s="25">
        <v>111.13</v>
      </c>
      <c r="AF7" s="25">
        <v>112.49</v>
      </c>
      <c r="AG7" s="25">
        <v>107.33</v>
      </c>
      <c r="AH7" s="25">
        <v>107.33</v>
      </c>
      <c r="AI7" s="25">
        <v>17.27</v>
      </c>
      <c r="AJ7" s="25">
        <v>13.24</v>
      </c>
      <c r="AK7" s="25">
        <v>197.32</v>
      </c>
      <c r="AL7" s="25">
        <v>0</v>
      </c>
      <c r="AM7" s="25">
        <v>0</v>
      </c>
      <c r="AN7" s="25">
        <v>10.49</v>
      </c>
      <c r="AO7" s="25">
        <v>9.92</v>
      </c>
      <c r="AP7" s="25">
        <v>12.29</v>
      </c>
      <c r="AQ7" s="25">
        <v>8.77</v>
      </c>
      <c r="AR7" s="25">
        <v>8.81</v>
      </c>
      <c r="AS7" s="25">
        <v>8.81</v>
      </c>
      <c r="AT7" s="25">
        <v>92.71</v>
      </c>
      <c r="AU7" s="25">
        <v>97.68</v>
      </c>
      <c r="AV7" s="25">
        <v>114.23</v>
      </c>
      <c r="AW7" s="25">
        <v>157.47999999999999</v>
      </c>
      <c r="AX7" s="25">
        <v>172.62</v>
      </c>
      <c r="AY7" s="25">
        <v>258.49</v>
      </c>
      <c r="AZ7" s="25">
        <v>271.10000000000002</v>
      </c>
      <c r="BA7" s="25">
        <v>284.45</v>
      </c>
      <c r="BB7" s="25">
        <v>309.23</v>
      </c>
      <c r="BC7" s="25">
        <v>313.43</v>
      </c>
      <c r="BD7" s="25">
        <v>313.43</v>
      </c>
      <c r="BE7" s="25">
        <v>593.6</v>
      </c>
      <c r="BF7" s="25">
        <v>601.55999999999995</v>
      </c>
      <c r="BG7" s="25">
        <v>594.17999999999995</v>
      </c>
      <c r="BH7" s="25">
        <v>541.97</v>
      </c>
      <c r="BI7" s="25">
        <v>517.37</v>
      </c>
      <c r="BJ7" s="25">
        <v>290.31</v>
      </c>
      <c r="BK7" s="25">
        <v>272.95999999999998</v>
      </c>
      <c r="BL7" s="25">
        <v>260.95999999999998</v>
      </c>
      <c r="BM7" s="25">
        <v>240.07</v>
      </c>
      <c r="BN7" s="25">
        <v>224.81</v>
      </c>
      <c r="BO7" s="25">
        <v>224.81</v>
      </c>
      <c r="BP7" s="25">
        <v>100.25</v>
      </c>
      <c r="BQ7" s="25">
        <v>103.12</v>
      </c>
      <c r="BR7" s="25">
        <v>111.09</v>
      </c>
      <c r="BS7" s="25">
        <v>115.01</v>
      </c>
      <c r="BT7" s="25">
        <v>121.05</v>
      </c>
      <c r="BU7" s="25">
        <v>112.83</v>
      </c>
      <c r="BV7" s="25">
        <v>112.84</v>
      </c>
      <c r="BW7" s="25">
        <v>110.77</v>
      </c>
      <c r="BX7" s="25">
        <v>112.35</v>
      </c>
      <c r="BY7" s="25">
        <v>106.47</v>
      </c>
      <c r="BZ7" s="25">
        <v>106.47</v>
      </c>
      <c r="CA7" s="25">
        <v>112.14</v>
      </c>
      <c r="CB7" s="25">
        <v>109.39</v>
      </c>
      <c r="CC7" s="25">
        <v>100.62</v>
      </c>
      <c r="CD7" s="25">
        <v>98.33</v>
      </c>
      <c r="CE7" s="25">
        <v>99.52</v>
      </c>
      <c r="CF7" s="25">
        <v>73.86</v>
      </c>
      <c r="CG7" s="25">
        <v>73.849999999999994</v>
      </c>
      <c r="CH7" s="25">
        <v>73.180000000000007</v>
      </c>
      <c r="CI7" s="25">
        <v>73.05</v>
      </c>
      <c r="CJ7" s="25">
        <v>77.53</v>
      </c>
      <c r="CK7" s="25">
        <v>77.53</v>
      </c>
      <c r="CL7" s="25">
        <v>66.05</v>
      </c>
      <c r="CM7" s="25">
        <v>66.040000000000006</v>
      </c>
      <c r="CN7" s="25">
        <v>67.959999999999994</v>
      </c>
      <c r="CO7" s="25">
        <v>71.430000000000007</v>
      </c>
      <c r="CP7" s="25">
        <v>68.209999999999994</v>
      </c>
      <c r="CQ7" s="25">
        <v>61.77</v>
      </c>
      <c r="CR7" s="25">
        <v>61.69</v>
      </c>
      <c r="CS7" s="25">
        <v>62.26</v>
      </c>
      <c r="CT7" s="25">
        <v>62.22</v>
      </c>
      <c r="CU7" s="25">
        <v>61.45</v>
      </c>
      <c r="CV7" s="25">
        <v>61.45</v>
      </c>
      <c r="CW7" s="25">
        <v>99.89</v>
      </c>
      <c r="CX7" s="25">
        <v>99.91</v>
      </c>
      <c r="CY7" s="25">
        <v>99.96</v>
      </c>
      <c r="CZ7" s="25">
        <v>99.94</v>
      </c>
      <c r="DA7" s="25">
        <v>99.92</v>
      </c>
      <c r="DB7" s="25">
        <v>100.08</v>
      </c>
      <c r="DC7" s="25">
        <v>100</v>
      </c>
      <c r="DD7" s="25">
        <v>100.16</v>
      </c>
      <c r="DE7" s="25">
        <v>100.28</v>
      </c>
      <c r="DF7" s="25">
        <v>100.29</v>
      </c>
      <c r="DG7" s="25">
        <v>100.29</v>
      </c>
      <c r="DH7" s="25">
        <v>52.08</v>
      </c>
      <c r="DI7" s="25">
        <v>53.99</v>
      </c>
      <c r="DJ7" s="25">
        <v>53.37</v>
      </c>
      <c r="DK7" s="25">
        <v>54.29</v>
      </c>
      <c r="DL7" s="25">
        <v>55.43</v>
      </c>
      <c r="DM7" s="25">
        <v>55.77</v>
      </c>
      <c r="DN7" s="25">
        <v>56.48</v>
      </c>
      <c r="DO7" s="25">
        <v>57.5</v>
      </c>
      <c r="DP7" s="25">
        <v>58.52</v>
      </c>
      <c r="DQ7" s="25">
        <v>59.51</v>
      </c>
      <c r="DR7" s="25">
        <v>59.51</v>
      </c>
      <c r="DS7" s="25">
        <v>14.98</v>
      </c>
      <c r="DT7" s="25">
        <v>24.28</v>
      </c>
      <c r="DU7" s="25">
        <v>20.28</v>
      </c>
      <c r="DV7" s="25">
        <v>20.28</v>
      </c>
      <c r="DW7" s="25">
        <v>20.28</v>
      </c>
      <c r="DX7" s="25">
        <v>25.84</v>
      </c>
      <c r="DY7" s="25">
        <v>27.61</v>
      </c>
      <c r="DZ7" s="25">
        <v>30.3</v>
      </c>
      <c r="EA7" s="25">
        <v>31.74</v>
      </c>
      <c r="EB7" s="25">
        <v>32.380000000000003</v>
      </c>
      <c r="EC7" s="25">
        <v>32.380000000000003</v>
      </c>
      <c r="ED7" s="25">
        <v>0</v>
      </c>
      <c r="EE7" s="25">
        <v>0</v>
      </c>
      <c r="EF7" s="25">
        <v>2.67</v>
      </c>
      <c r="EG7" s="25">
        <v>0</v>
      </c>
      <c r="EH7" s="25">
        <v>0</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2024-02-14T05:59:22Z</dcterms:modified>
</cp:coreProperties>
</file>