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地域福祉推進課\09 法人指導担当\(新）法人担当\501-2 地域共生社会実現サポート事業\R06年度\00 事前調整\05 確定版\★確認データ\02 ３事業,経過措置（実績）\"/>
    </mc:Choice>
  </mc:AlternateContent>
  <xr:revisionPtr revIDLastSave="0" documentId="13_ncr:1_{255F49E9-57C8-4ECC-89BD-434CAB606238}" xr6:coauthVersionLast="36" xr6:coauthVersionMax="36" xr10:uidLastSave="{00000000-0000-0000-0000-000000000000}"/>
  <bookViews>
    <workbookView xWindow="0" yWindow="0" windowWidth="19200" windowHeight="6860" xr2:uid="{D2F71109-80BC-4AA6-9C19-516A5309B8AD}"/>
  </bookViews>
  <sheets>
    <sheet name="作成書類について" sheetId="6" r:id="rId1"/>
    <sheet name="別添4-1" sheetId="1" r:id="rId2"/>
    <sheet name="決算見込書" sheetId="5" r:id="rId3"/>
    <sheet name="別紙１" sheetId="3" r:id="rId4"/>
    <sheet name="別紙2" sheetId="4" r:id="rId5"/>
  </sheets>
  <definedNames>
    <definedName name="_xlnm.Print_Area" localSheetId="2">決算見込書!$A$1:$AJ$27</definedName>
    <definedName name="_xlnm.Print_Area" localSheetId="0">作成書類について!$A$1:$E$24</definedName>
    <definedName name="_xlnm.Print_Area" localSheetId="3">別紙１!$A$1:$AK$33</definedName>
    <definedName name="_xlnm.Print_Area" localSheetId="1">'別添4-1'!$A$1:$AK$29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1" i="1"/>
  <c r="G20" i="1"/>
  <c r="L21" i="1" s="1"/>
  <c r="Q21" i="1" l="1"/>
  <c r="Q20" i="1"/>
  <c r="Q22" i="1"/>
  <c r="Z4" i="5"/>
  <c r="X24" i="5"/>
  <c r="AA20" i="1" l="1"/>
  <c r="V20" i="1"/>
  <c r="AA22" i="1"/>
  <c r="V22" i="1"/>
  <c r="AA21" i="1"/>
  <c r="V21" i="1"/>
  <c r="B5" i="4"/>
  <c r="B3" i="4"/>
  <c r="F19" i="4"/>
  <c r="E19" i="4"/>
  <c r="E18" i="4"/>
  <c r="F18" i="4" s="1"/>
  <c r="E17" i="4"/>
  <c r="F17" i="4" s="1"/>
  <c r="E16" i="4"/>
  <c r="F16" i="4" s="1"/>
  <c r="F15" i="4"/>
  <c r="E15" i="4"/>
  <c r="E14" i="4"/>
  <c r="F14" i="4" s="1"/>
  <c r="E13" i="4"/>
  <c r="F13" i="4" s="1"/>
  <c r="E12" i="4"/>
  <c r="F12" i="4" s="1"/>
  <c r="F11" i="4"/>
  <c r="E11" i="4"/>
  <c r="E10" i="4"/>
  <c r="F10" i="4" s="1"/>
  <c r="AW60" i="1"/>
  <c r="AW59" i="1"/>
  <c r="AW58" i="1"/>
  <c r="AW57" i="1"/>
  <c r="AW56" i="1"/>
  <c r="AW55" i="1"/>
  <c r="AW54" i="1"/>
  <c r="AW53" i="1"/>
  <c r="AW52" i="1"/>
  <c r="AW51" i="1"/>
  <c r="AW50" i="1"/>
  <c r="AW49" i="1"/>
  <c r="AW48" i="1"/>
  <c r="AW47" i="1"/>
  <c r="AW46" i="1"/>
  <c r="AW45" i="1"/>
  <c r="AW44" i="1"/>
  <c r="AW43" i="1"/>
  <c r="AW42" i="1"/>
  <c r="AW41" i="1"/>
  <c r="AW40" i="1"/>
  <c r="AW39" i="1"/>
  <c r="AW38" i="1"/>
  <c r="AW37" i="1"/>
  <c r="AW36" i="1"/>
  <c r="AW35" i="1"/>
  <c r="AW34" i="1"/>
  <c r="AW33" i="1"/>
  <c r="AW32" i="1"/>
  <c r="AW31" i="1"/>
  <c r="AW30" i="1"/>
  <c r="AW29" i="1"/>
  <c r="AW28" i="1"/>
  <c r="AW27" i="1"/>
  <c r="AW26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T9" i="1"/>
  <c r="AX60" i="1" s="1"/>
  <c r="AF21" i="1" l="1"/>
  <c r="AF22" i="1"/>
  <c r="AF20" i="1"/>
  <c r="AX29" i="1"/>
  <c r="AX37" i="1"/>
  <c r="AX45" i="1"/>
  <c r="AX53" i="1"/>
  <c r="AX16" i="1"/>
  <c r="AX26" i="1"/>
  <c r="AX30" i="1"/>
  <c r="AX34" i="1"/>
  <c r="AX38" i="1"/>
  <c r="AX42" i="1"/>
  <c r="AX46" i="1"/>
  <c r="AX50" i="1"/>
  <c r="AX54" i="1"/>
  <c r="AX58" i="1"/>
  <c r="AX25" i="1"/>
  <c r="AX33" i="1"/>
  <c r="AX41" i="1"/>
  <c r="AX49" i="1"/>
  <c r="AX57" i="1"/>
  <c r="G23" i="1"/>
  <c r="AX15" i="1"/>
  <c r="AX19" i="1"/>
  <c r="AX17" i="1"/>
  <c r="AX23" i="1"/>
  <c r="AX27" i="1"/>
  <c r="AX31" i="1"/>
  <c r="AX35" i="1"/>
  <c r="AX39" i="1"/>
  <c r="AX43" i="1"/>
  <c r="AX47" i="1"/>
  <c r="AX51" i="1"/>
  <c r="AX55" i="1"/>
  <c r="AX59" i="1"/>
  <c r="AX20" i="1"/>
  <c r="AX21" i="1"/>
  <c r="AX14" i="1"/>
  <c r="BB14" i="1"/>
  <c r="AX18" i="1"/>
  <c r="AX22" i="1"/>
  <c r="AX24" i="1"/>
  <c r="AX28" i="1"/>
  <c r="AX32" i="1"/>
  <c r="AX36" i="1"/>
  <c r="AX40" i="1"/>
  <c r="AX44" i="1"/>
  <c r="AX48" i="1"/>
  <c r="AX52" i="1"/>
  <c r="AX56" i="1"/>
  <c r="BB9" i="1" l="1"/>
  <c r="V23" i="1" l="1"/>
  <c r="X8" i="5" s="1"/>
  <c r="AA23" i="1"/>
  <c r="X9" i="5" s="1"/>
  <c r="BB11" i="1"/>
  <c r="BD11" i="1" s="1"/>
  <c r="BD12" i="1"/>
  <c r="BB12" i="1"/>
  <c r="AF23" i="1" l="1"/>
  <c r="X10" i="5" s="1"/>
  <c r="X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  <author>池下　香織</author>
  </authors>
  <commentList>
    <comment ref="X4" authorId="0" shapeId="0" xr:uid="{9E2522A4-E4ED-4FEF-88F2-733015730B05}">
      <text>
        <r>
          <rPr>
            <b/>
            <vertAlign val="subscript"/>
            <sz val="14"/>
            <color indexed="10"/>
            <rFont val="ＭＳ Ｐゴシック"/>
            <family val="3"/>
            <charset val="128"/>
          </rPr>
          <t>（注意）必ず右の施設所在地を記入してください！
　　　　　京都市の場合は〇〇区まで記入願います！
　　　　　※補助率を自動で設定する計算式を入力しています。</t>
        </r>
      </text>
    </comment>
    <comment ref="B8" authorId="1" shapeId="0" xr:uid="{09B19BBB-DAC6-40D1-AD03-7428FD4CD2A3}">
      <text>
        <r>
          <rPr>
            <b/>
            <sz val="9"/>
            <color indexed="81"/>
            <rFont val="MS P ゴシック"/>
            <family val="3"/>
            <charset val="128"/>
          </rPr>
          <t>事業区分を選択してください。</t>
        </r>
      </text>
    </comment>
    <comment ref="G21" authorId="1" shapeId="0" xr:uid="{55BE673A-D381-431D-A107-E65729B4C648}">
      <text>
        <r>
          <rPr>
            <b/>
            <sz val="9"/>
            <color indexed="81"/>
            <rFont val="MS P ゴシック"/>
            <family val="3"/>
            <charset val="128"/>
          </rPr>
          <t>災害時における地域住民（特に要配慮者）を支援する仕組みに係る経費を対象としていることから、
“平常時”の新型コロナウィルス感染症対策に係る備品等は対象外です。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池下　香織</author>
    <author>兒島　結子</author>
    <author>＊</author>
  </authors>
  <commentList>
    <comment ref="K6" authorId="0" shapeId="0" xr:uid="{EC196136-5DF0-425A-9266-C2C9D5D38A78}">
      <text>
        <r>
          <rPr>
            <b/>
            <sz val="9"/>
            <color indexed="81"/>
            <rFont val="MS P ゴシック"/>
            <family val="3"/>
            <charset val="128"/>
          </rPr>
          <t>実施した事業区分を選択してください。
（事業ごとに別紙１の作成が必要ですのでご注意ください）</t>
        </r>
      </text>
    </comment>
    <comment ref="S11" authorId="1" shapeId="0" xr:uid="{D2D562DB-E95A-4F09-B206-D19C90DF3260}">
      <text>
        <r>
          <rPr>
            <b/>
            <sz val="9"/>
            <color indexed="81"/>
            <rFont val="MS P ゴシック"/>
            <family val="3"/>
            <charset val="128"/>
          </rPr>
          <t>事業計画書を基に記入してください。</t>
        </r>
      </text>
    </comment>
    <comment ref="S15" authorId="1" shapeId="0" xr:uid="{5E659E32-9437-4E37-B2B5-B4ECD6BC1C1C}">
      <text>
        <r>
          <rPr>
            <b/>
            <sz val="9"/>
            <color indexed="81"/>
            <rFont val="MS P ゴシック"/>
            <family val="3"/>
            <charset val="128"/>
          </rPr>
          <t>事業計画書を基に記入してください。</t>
        </r>
      </text>
    </comment>
    <comment ref="C20" authorId="2" shapeId="0" xr:uid="{B54A4794-83E2-434F-81BF-57FC9799FB0A}">
      <text>
        <r>
          <rPr>
            <b/>
            <sz val="9"/>
            <color indexed="81"/>
            <rFont val="ＭＳ Ｐゴシック"/>
            <family val="3"/>
            <charset val="128"/>
          </rPr>
          <t>事業計画書から転記してください。</t>
        </r>
      </text>
    </comment>
    <comment ref="C22" authorId="1" shapeId="0" xr:uid="{0F0FBF1B-EA60-4E51-9AB7-79854A2E521C}">
      <text>
        <r>
          <rPr>
            <b/>
            <sz val="9"/>
            <color indexed="81"/>
            <rFont val="MS P ゴシック"/>
            <family val="3"/>
            <charset val="128"/>
          </rPr>
          <t>災害対応力向上事業の場合、災害が発生していなくても、事業の効果があったことが分かるように記入してください。
（記入例）
○○を備えることで、避難所としての機能が向上した。</t>
        </r>
      </text>
    </comment>
  </commentList>
</comments>
</file>

<file path=xl/sharedStrings.xml><?xml version="1.0" encoding="utf-8"?>
<sst xmlns="http://schemas.openxmlformats.org/spreadsheetml/2006/main" count="210" uniqueCount="152">
  <si>
    <t>別添４－１</t>
    <rPh sb="0" eb="2">
      <t>ベッテン</t>
    </rPh>
    <phoneticPr fontId="4"/>
  </si>
  <si>
    <t>１　法人名・施設名</t>
    <rPh sb="2" eb="4">
      <t>ホウジン</t>
    </rPh>
    <rPh sb="4" eb="5">
      <t>メイ</t>
    </rPh>
    <rPh sb="6" eb="8">
      <t>シセツ</t>
    </rPh>
    <rPh sb="8" eb="9">
      <t>メイ</t>
    </rPh>
    <phoneticPr fontId="4"/>
  </si>
  <si>
    <t>・</t>
    <phoneticPr fontId="4"/>
  </si>
  <si>
    <t>施設所在地：</t>
    <phoneticPr fontId="4"/>
  </si>
  <si>
    <t>京都市上京区</t>
    <rPh sb="0" eb="3">
      <t>キョウトシ</t>
    </rPh>
    <rPh sb="3" eb="6">
      <t>カミギョウク</t>
    </rPh>
    <phoneticPr fontId="4"/>
  </si>
  <si>
    <t>２　事業実績</t>
    <rPh sb="2" eb="4">
      <t>ジギョウ</t>
    </rPh>
    <rPh sb="4" eb="6">
      <t>ジッセキ</t>
    </rPh>
    <phoneticPr fontId="4"/>
  </si>
  <si>
    <t>事業区分</t>
    <rPh sb="0" eb="2">
      <t>ジギョウ</t>
    </rPh>
    <rPh sb="2" eb="4">
      <t>クブン</t>
    </rPh>
    <phoneticPr fontId="4"/>
  </si>
  <si>
    <t>事業内容</t>
    <rPh sb="0" eb="2">
      <t>ジギョウ</t>
    </rPh>
    <rPh sb="2" eb="4">
      <t>ナイヨウ</t>
    </rPh>
    <phoneticPr fontId="4"/>
  </si>
  <si>
    <t>実施時期</t>
    <rPh sb="0" eb="2">
      <t>ジッシ</t>
    </rPh>
    <rPh sb="2" eb="4">
      <t>ジキ</t>
    </rPh>
    <phoneticPr fontId="4"/>
  </si>
  <si>
    <t>事業費（実績額）</t>
    <rPh sb="0" eb="3">
      <t>ジギョウヒ</t>
    </rPh>
    <rPh sb="4" eb="6">
      <t>ジッセキ</t>
    </rPh>
    <rPh sb="6" eb="7">
      <t>ガク</t>
    </rPh>
    <phoneticPr fontId="4"/>
  </si>
  <si>
    <t>円</t>
    <rPh sb="0" eb="1">
      <t>エン</t>
    </rPh>
    <phoneticPr fontId="4"/>
  </si>
  <si>
    <t>○町村判定</t>
    <rPh sb="1" eb="3">
      <t>チョウソン</t>
    </rPh>
    <rPh sb="3" eb="5">
      <t>ハンテイ</t>
    </rPh>
    <phoneticPr fontId="4"/>
  </si>
  <si>
    <t>エラー判定</t>
    <rPh sb="3" eb="5">
      <t>ハンテイ</t>
    </rPh>
    <phoneticPr fontId="4"/>
  </si>
  <si>
    <t>↑判定対象住所（住所から京都市、京都府を削除）</t>
    <rPh sb="1" eb="3">
      <t>ハンテイ</t>
    </rPh>
    <rPh sb="3" eb="5">
      <t>タイショウ</t>
    </rPh>
    <rPh sb="5" eb="7">
      <t>ジュウショ</t>
    </rPh>
    <rPh sb="8" eb="10">
      <t>ジュウショ</t>
    </rPh>
    <rPh sb="12" eb="15">
      <t>キョウトシ</t>
    </rPh>
    <rPh sb="16" eb="19">
      <t>キョウトフ</t>
    </rPh>
    <phoneticPr fontId="4"/>
  </si>
  <si>
    <t>↑判定が２つ以上でたり、１つも出なかったらエラー</t>
    <rPh sb="1" eb="3">
      <t>ハンテイ</t>
    </rPh>
    <rPh sb="6" eb="8">
      <t>イジョウ</t>
    </rPh>
    <rPh sb="15" eb="16">
      <t>デ</t>
    </rPh>
    <phoneticPr fontId="4"/>
  </si>
  <si>
    <t>府補助掛率</t>
    <rPh sb="0" eb="1">
      <t>フ</t>
    </rPh>
    <rPh sb="1" eb="3">
      <t>ホジョ</t>
    </rPh>
    <rPh sb="3" eb="4">
      <t>カ</t>
    </rPh>
    <rPh sb="4" eb="5">
      <t>リツ</t>
    </rPh>
    <phoneticPr fontId="4"/>
  </si>
  <si>
    <t>市町村補助掛率</t>
    <rPh sb="0" eb="3">
      <t>シチョウソン</t>
    </rPh>
    <rPh sb="3" eb="5">
      <t>ホジョ</t>
    </rPh>
    <rPh sb="5" eb="6">
      <t>カ</t>
    </rPh>
    <rPh sb="6" eb="7">
      <t>リツ</t>
    </rPh>
    <phoneticPr fontId="4"/>
  </si>
  <si>
    <t>同　災害対応</t>
    <rPh sb="0" eb="1">
      <t>ドウ</t>
    </rPh>
    <rPh sb="2" eb="4">
      <t>サイガイ</t>
    </rPh>
    <rPh sb="4" eb="6">
      <t>タイオウ</t>
    </rPh>
    <phoneticPr fontId="4"/>
  </si>
  <si>
    <t>市区町村一覧（判定対象）</t>
    <rPh sb="0" eb="4">
      <t>シクチョウソン</t>
    </rPh>
    <rPh sb="4" eb="6">
      <t>イチラン</t>
    </rPh>
    <rPh sb="7" eb="9">
      <t>ハンテイ</t>
    </rPh>
    <rPh sb="9" eb="11">
      <t>タイショウ</t>
    </rPh>
    <phoneticPr fontId="4"/>
  </si>
  <si>
    <t>府補助
掛率</t>
    <rPh sb="0" eb="1">
      <t>フ</t>
    </rPh>
    <rPh sb="1" eb="3">
      <t>ホジョ</t>
    </rPh>
    <rPh sb="4" eb="5">
      <t>カ</t>
    </rPh>
    <rPh sb="5" eb="6">
      <t>リツ</t>
    </rPh>
    <phoneticPr fontId="4"/>
  </si>
  <si>
    <t>判定
文字数</t>
    <rPh sb="0" eb="2">
      <t>ハンテイ</t>
    </rPh>
    <rPh sb="3" eb="6">
      <t>モジスウ</t>
    </rPh>
    <phoneticPr fontId="4"/>
  </si>
  <si>
    <t>判定
1:当
0:非当</t>
    <rPh sb="0" eb="2">
      <t>ハンテイ</t>
    </rPh>
    <rPh sb="5" eb="6">
      <t>ア</t>
    </rPh>
    <rPh sb="9" eb="10">
      <t>ヒ</t>
    </rPh>
    <rPh sb="10" eb="11">
      <t>トウ</t>
    </rPh>
    <phoneticPr fontId="4"/>
  </si>
  <si>
    <t>市町村実施状況</t>
    <rPh sb="0" eb="3">
      <t>シチョウソン</t>
    </rPh>
    <rPh sb="3" eb="5">
      <t>ジッシ</t>
    </rPh>
    <rPh sb="5" eb="7">
      <t>ジョウキョウ</t>
    </rPh>
    <phoneticPr fontId="4"/>
  </si>
  <si>
    <t>京都市</t>
    <rPh sb="0" eb="3">
      <t>キョウトシ</t>
    </rPh>
    <phoneticPr fontId="4"/>
  </si>
  <si>
    <t>北区</t>
  </si>
  <si>
    <t>○</t>
    <phoneticPr fontId="4"/>
  </si>
  <si>
    <t>実施状況</t>
    <rPh sb="0" eb="2">
      <t>ジッシ</t>
    </rPh>
    <rPh sb="2" eb="4">
      <t>ジョウキョウ</t>
    </rPh>
    <phoneticPr fontId="4"/>
  </si>
  <si>
    <t>上京区</t>
  </si>
  <si>
    <t>左京区</t>
  </si>
  <si>
    <t>中京区</t>
  </si>
  <si>
    <t>３　財源内訳</t>
    <rPh sb="2" eb="4">
      <t>ザイゲン</t>
    </rPh>
    <rPh sb="4" eb="6">
      <t>ウチワケ</t>
    </rPh>
    <phoneticPr fontId="4"/>
  </si>
  <si>
    <t>東山区</t>
  </si>
  <si>
    <t>①補助対象経費</t>
    <rPh sb="1" eb="3">
      <t>ホジョ</t>
    </rPh>
    <rPh sb="3" eb="5">
      <t>タイショウ</t>
    </rPh>
    <rPh sb="5" eb="7">
      <t>ケイヒ</t>
    </rPh>
    <phoneticPr fontId="4"/>
  </si>
  <si>
    <t>②補助基準
上限額</t>
    <rPh sb="1" eb="3">
      <t>ホジョ</t>
    </rPh>
    <rPh sb="3" eb="5">
      <t>キジュン</t>
    </rPh>
    <rPh sb="6" eb="8">
      <t>ジョウゲン</t>
    </rPh>
    <rPh sb="8" eb="9">
      <t>ガク</t>
    </rPh>
    <phoneticPr fontId="4"/>
  </si>
  <si>
    <r>
      <t>③補助基準額</t>
    </r>
    <r>
      <rPr>
        <sz val="10"/>
        <rFont val="ＭＳ 明朝"/>
        <family val="1"/>
        <charset val="128"/>
      </rPr>
      <t>(①と②のどちらか少ない額)</t>
    </r>
    <rPh sb="1" eb="3">
      <t>ホジョ</t>
    </rPh>
    <rPh sb="3" eb="5">
      <t>キジュン</t>
    </rPh>
    <rPh sb="5" eb="6">
      <t>ガク</t>
    </rPh>
    <rPh sb="15" eb="16">
      <t>スク</t>
    </rPh>
    <rPh sb="18" eb="19">
      <t>ガク</t>
    </rPh>
    <phoneticPr fontId="4"/>
  </si>
  <si>
    <t>④府補助額
③×1/2
（③×3/4）
※１</t>
    <rPh sb="1" eb="2">
      <t>フ</t>
    </rPh>
    <rPh sb="2" eb="4">
      <t>ホジョ</t>
    </rPh>
    <rPh sb="4" eb="5">
      <t>ガク</t>
    </rPh>
    <phoneticPr fontId="4"/>
  </si>
  <si>
    <t>⑤市町村補助（見込）額
③×1/4
※１</t>
    <rPh sb="1" eb="2">
      <t>シ</t>
    </rPh>
    <rPh sb="2" eb="4">
      <t>チョウソン</t>
    </rPh>
    <rPh sb="4" eb="6">
      <t>ホジョ</t>
    </rPh>
    <rPh sb="7" eb="9">
      <t>ミコ</t>
    </rPh>
    <rPh sb="10" eb="11">
      <t>ガク</t>
    </rPh>
    <phoneticPr fontId="4"/>
  </si>
  <si>
    <t>⑥法人負担額
①-④-⑤</t>
    <rPh sb="1" eb="3">
      <t>ホウジン</t>
    </rPh>
    <rPh sb="3" eb="5">
      <t>フタン</t>
    </rPh>
    <rPh sb="5" eb="6">
      <t>ガク</t>
    </rPh>
    <phoneticPr fontId="4"/>
  </si>
  <si>
    <t>下京区</t>
  </si>
  <si>
    <t>地域貢献活動推進事業</t>
    <rPh sb="0" eb="10">
      <t>チイキコウケンカツドウスイシンジギョウ</t>
    </rPh>
    <phoneticPr fontId="4"/>
  </si>
  <si>
    <t>南区</t>
  </si>
  <si>
    <t>災害対応力向上事業</t>
    <phoneticPr fontId="4"/>
  </si>
  <si>
    <t>右京区</t>
  </si>
  <si>
    <t>小規模法人等活動サポート事業</t>
    <phoneticPr fontId="4"/>
  </si>
  <si>
    <t>伏見区</t>
  </si>
  <si>
    <t>合計</t>
    <rPh sb="0" eb="1">
      <t>ゴウ</t>
    </rPh>
    <rPh sb="1" eb="2">
      <t>ケイ</t>
    </rPh>
    <phoneticPr fontId="4"/>
  </si>
  <si>
    <t>山科区</t>
  </si>
  <si>
    <t>西京区</t>
  </si>
  <si>
    <t>市部</t>
    <rPh sb="0" eb="1">
      <t>シ</t>
    </rPh>
    <rPh sb="1" eb="2">
      <t>ブ</t>
    </rPh>
    <phoneticPr fontId="4"/>
  </si>
  <si>
    <t>福知山市</t>
  </si>
  <si>
    <t>△</t>
    <phoneticPr fontId="4"/>
  </si>
  <si>
    <t>災害のみ</t>
    <rPh sb="0" eb="2">
      <t>サイガイ</t>
    </rPh>
    <phoneticPr fontId="4"/>
  </si>
  <si>
    <t>※１　（　）内は施設所在地が町村の場合の補助率。なお、災害対応力向上事業は府補助率1/2、町村補助率1/4</t>
    <phoneticPr fontId="4"/>
  </si>
  <si>
    <t>舞鶴市</t>
  </si>
  <si>
    <t>注）　１　事業実施施設ごとに別紙１を作成し、ご提出ください。</t>
    <rPh sb="0" eb="1">
      <t>チュウ</t>
    </rPh>
    <rPh sb="5" eb="7">
      <t>ジギョウ</t>
    </rPh>
    <rPh sb="7" eb="9">
      <t>ジッシ</t>
    </rPh>
    <rPh sb="9" eb="11">
      <t>シセツ</t>
    </rPh>
    <rPh sb="14" eb="16">
      <t>ベッシ</t>
    </rPh>
    <rPh sb="18" eb="20">
      <t>サクセイ</t>
    </rPh>
    <rPh sb="23" eb="25">
      <t>テイシュツ</t>
    </rPh>
    <phoneticPr fontId="4"/>
  </si>
  <si>
    <t>綾部市</t>
  </si>
  <si>
    <t>　 　 ２　本補助金を活用して取得した財産がある場合は、別紙２を作成し、ご提出ください。</t>
    <rPh sb="6" eb="7">
      <t>ホン</t>
    </rPh>
    <rPh sb="7" eb="10">
      <t>ホジョキン</t>
    </rPh>
    <rPh sb="11" eb="13">
      <t>カツヨウ</t>
    </rPh>
    <rPh sb="15" eb="17">
      <t>シュトク</t>
    </rPh>
    <rPh sb="19" eb="21">
      <t>ザイサン</t>
    </rPh>
    <rPh sb="24" eb="26">
      <t>バアイ</t>
    </rPh>
    <rPh sb="28" eb="30">
      <t>ベッシ</t>
    </rPh>
    <rPh sb="32" eb="34">
      <t>サクセイ</t>
    </rPh>
    <rPh sb="37" eb="39">
      <t>テイシュツ</t>
    </rPh>
    <phoneticPr fontId="4"/>
  </si>
  <si>
    <t>宇治市</t>
  </si>
  <si>
    <t>宮津市</t>
  </si>
  <si>
    <t>×</t>
    <phoneticPr fontId="4"/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</si>
  <si>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</si>
  <si>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</si>
  <si>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</si>
  <si>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</si>
  <si>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</si>
  <si>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</si>
  <si>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</si>
  <si>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</si>
  <si>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</si>
  <si>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町村
（郡無し）</t>
    <rPh sb="0" eb="2">
      <t>チョウソン</t>
    </rPh>
    <rPh sb="4" eb="5">
      <t>グン</t>
    </rPh>
    <rPh sb="5" eb="6">
      <t>ナ</t>
    </rPh>
    <phoneticPr fontId="4"/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</si>
  <si>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</si>
  <si>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</si>
  <si>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</si>
  <si>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</si>
  <si>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</si>
  <si>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</si>
  <si>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</si>
  <si>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</si>
  <si>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</si>
  <si>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</si>
  <si>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</si>
  <si>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町村
（郡有り）</t>
    <rPh sb="0" eb="2">
      <t>チョウソン</t>
    </rPh>
    <rPh sb="4" eb="5">
      <t>グン</t>
    </rPh>
    <rPh sb="5" eb="6">
      <t>ア</t>
    </rPh>
    <phoneticPr fontId="4"/>
  </si>
  <si>
    <t>乙訓郡大山崎町</t>
  </si>
  <si>
    <t>久世郡久御山町</t>
  </si>
  <si>
    <t>綴喜郡井手町</t>
  </si>
  <si>
    <t>綴喜郡宇治田原町</t>
  </si>
  <si>
    <t>相楽郡笠置町</t>
  </si>
  <si>
    <t>相楽郡和束町</t>
  </si>
  <si>
    <t>相楽郡精華町</t>
  </si>
  <si>
    <t>相楽郡南山城村</t>
  </si>
  <si>
    <t>船井郡京丹波町</t>
  </si>
  <si>
    <t>与謝郡伊根町</t>
  </si>
  <si>
    <t>与謝郡与謝野町</t>
  </si>
  <si>
    <t>別紙１</t>
    <rPh sb="0" eb="2">
      <t>ベッシ</t>
    </rPh>
    <phoneticPr fontId="4"/>
  </si>
  <si>
    <t>事 業 報 告 書</t>
    <rPh sb="0" eb="1">
      <t>コト</t>
    </rPh>
    <rPh sb="2" eb="3">
      <t>ゴウ</t>
    </rPh>
    <rPh sb="4" eb="5">
      <t>ホウ</t>
    </rPh>
    <rPh sb="6" eb="7">
      <t>コク</t>
    </rPh>
    <rPh sb="8" eb="9">
      <t>ショ</t>
    </rPh>
    <phoneticPr fontId="4"/>
  </si>
  <si>
    <t>実施地域</t>
    <rPh sb="0" eb="2">
      <t>ジッシ</t>
    </rPh>
    <rPh sb="2" eb="4">
      <t>チイキ</t>
    </rPh>
    <phoneticPr fontId="4"/>
  </si>
  <si>
    <t>京都市(　　　　　　区）</t>
    <rPh sb="0" eb="3">
      <t>キョウトシ</t>
    </rPh>
    <rPh sb="10" eb="11">
      <t>ク</t>
    </rPh>
    <phoneticPr fontId="4"/>
  </si>
  <si>
    <t>京都市以外（　　　　　市・　　　　　町・　　　　　　　村）</t>
    <rPh sb="0" eb="3">
      <t>キョウトシ</t>
    </rPh>
    <rPh sb="3" eb="5">
      <t>イガイ</t>
    </rPh>
    <rPh sb="11" eb="12">
      <t>シ</t>
    </rPh>
    <rPh sb="18" eb="19">
      <t>マチ</t>
    </rPh>
    <rPh sb="27" eb="28">
      <t>ムラ</t>
    </rPh>
    <phoneticPr fontId="4"/>
  </si>
  <si>
    <t>事業目的・内容</t>
    <rPh sb="0" eb="2">
      <t>ジギョウ</t>
    </rPh>
    <rPh sb="2" eb="4">
      <t>モクテキ</t>
    </rPh>
    <rPh sb="5" eb="7">
      <t>ナイヨウ</t>
    </rPh>
    <phoneticPr fontId="4"/>
  </si>
  <si>
    <t>実施日</t>
    <rPh sb="0" eb="2">
      <t>ジッシ</t>
    </rPh>
    <rPh sb="2" eb="3">
      <t>ビ</t>
    </rPh>
    <phoneticPr fontId="4"/>
  </si>
  <si>
    <t>実施内容（名称、場所、参加者及びその人数等）</t>
    <rPh sb="0" eb="2">
      <t>ジッシ</t>
    </rPh>
    <rPh sb="2" eb="4">
      <t>ナイヨウ</t>
    </rPh>
    <rPh sb="5" eb="7">
      <t>メイショウ</t>
    </rPh>
    <rPh sb="8" eb="10">
      <t>バショ</t>
    </rPh>
    <rPh sb="11" eb="13">
      <t>サンカ</t>
    </rPh>
    <rPh sb="13" eb="14">
      <t>シャ</t>
    </rPh>
    <rPh sb="14" eb="15">
      <t>オヨ</t>
    </rPh>
    <rPh sb="18" eb="20">
      <t>ニンズウ</t>
    </rPh>
    <rPh sb="20" eb="21">
      <t>トウ</t>
    </rPh>
    <phoneticPr fontId="4"/>
  </si>
  <si>
    <t>補助金を活用して実施</t>
    <rPh sb="0" eb="3">
      <t>ホジョキン</t>
    </rPh>
    <rPh sb="4" eb="6">
      <t>カツヨウ</t>
    </rPh>
    <rPh sb="8" eb="10">
      <t>ジッシ</t>
    </rPh>
    <phoneticPr fontId="4"/>
  </si>
  <si>
    <t>＜目的＞</t>
    <rPh sb="1" eb="3">
      <t>モクテキ</t>
    </rPh>
    <phoneticPr fontId="4"/>
  </si>
  <si>
    <t>した事業の内容を具体</t>
    <rPh sb="2" eb="4">
      <t>ジギョウ</t>
    </rPh>
    <rPh sb="5" eb="7">
      <t>ナイヨウ</t>
    </rPh>
    <rPh sb="8" eb="10">
      <t>グタイ</t>
    </rPh>
    <phoneticPr fontId="4"/>
  </si>
  <si>
    <t>的に記入してください。</t>
    <rPh sb="0" eb="1">
      <t>テキ</t>
    </rPh>
    <rPh sb="2" eb="4">
      <t>キニュウ</t>
    </rPh>
    <phoneticPr fontId="4"/>
  </si>
  <si>
    <t>＜内容＞</t>
    <rPh sb="1" eb="3">
      <t>ナイヨウ</t>
    </rPh>
    <phoneticPr fontId="4"/>
  </si>
  <si>
    <r>
      <rPr>
        <sz val="11"/>
        <rFont val="ＭＳ 明朝"/>
        <family val="1"/>
        <charset val="128"/>
      </rPr>
      <t>補助金</t>
    </r>
    <r>
      <rPr>
        <sz val="11"/>
        <color theme="1"/>
        <rFont val="ＭＳ 明朝"/>
        <family val="1"/>
        <charset val="128"/>
      </rPr>
      <t>を活用して実施した事業の成果について教えてください。</t>
    </r>
    <rPh sb="0" eb="3">
      <t>ホジョキン</t>
    </rPh>
    <rPh sb="4" eb="6">
      <t>カツヨウ</t>
    </rPh>
    <rPh sb="8" eb="10">
      <t>ジッシ</t>
    </rPh>
    <rPh sb="12" eb="14">
      <t>ジギョウ</t>
    </rPh>
    <rPh sb="15" eb="17">
      <t>セイカ</t>
    </rPh>
    <rPh sb="21" eb="22">
      <t>オシ</t>
    </rPh>
    <phoneticPr fontId="4"/>
  </si>
  <si>
    <t>（小規模法人等活動サポート事業以外は必須）</t>
    <rPh sb="1" eb="4">
      <t>ショウキボ</t>
    </rPh>
    <rPh sb="4" eb="6">
      <t>ホウジン</t>
    </rPh>
    <rPh sb="6" eb="7">
      <t>トウ</t>
    </rPh>
    <rPh sb="7" eb="9">
      <t>カツドウ</t>
    </rPh>
    <rPh sb="13" eb="15">
      <t>ジギョウ</t>
    </rPh>
    <rPh sb="15" eb="17">
      <t>イガイ</t>
    </rPh>
    <rPh sb="18" eb="20">
      <t>ヒッス</t>
    </rPh>
    <phoneticPr fontId="4"/>
  </si>
  <si>
    <t>【事業実施の前後で、設定した地域課題の状況はどのように変化しましたか】</t>
    <phoneticPr fontId="4"/>
  </si>
  <si>
    <t>計画において見込んでいた効果</t>
    <rPh sb="0" eb="2">
      <t>ケイカク</t>
    </rPh>
    <rPh sb="6" eb="8">
      <t>ミコ</t>
    </rPh>
    <rPh sb="12" eb="14">
      <t>コウカ</t>
    </rPh>
    <phoneticPr fontId="4"/>
  </si>
  <si>
    <t>計画実施後の効果</t>
    <rPh sb="0" eb="2">
      <t>ケイカク</t>
    </rPh>
    <rPh sb="2" eb="4">
      <t>ジッシ</t>
    </rPh>
    <rPh sb="4" eb="5">
      <t>ゴ</t>
    </rPh>
    <rPh sb="6" eb="8">
      <t>コウカ</t>
    </rPh>
    <phoneticPr fontId="4"/>
  </si>
  <si>
    <t>【事業の実施にあたり、どのように地域連携を行いましたか。（具体的に記入ください。）】</t>
    <rPh sb="1" eb="3">
      <t>ジギョウ</t>
    </rPh>
    <rPh sb="4" eb="6">
      <t>ジッシ</t>
    </rPh>
    <rPh sb="16" eb="18">
      <t>チイキ</t>
    </rPh>
    <rPh sb="18" eb="20">
      <t>レンケイ</t>
    </rPh>
    <rPh sb="21" eb="22">
      <t>オコナ</t>
    </rPh>
    <rPh sb="29" eb="32">
      <t>グタイテキ</t>
    </rPh>
    <rPh sb="33" eb="35">
      <t>キニュウ</t>
    </rPh>
    <phoneticPr fontId="4"/>
  </si>
  <si>
    <t>※事業について、効果検証を行った資料（各種会議資料、アンケート結果等)があれば併せてご提出ください。</t>
    <rPh sb="1" eb="3">
      <t>ジギョウ</t>
    </rPh>
    <rPh sb="8" eb="10">
      <t>コウカ</t>
    </rPh>
    <rPh sb="10" eb="12">
      <t>ケンショウ</t>
    </rPh>
    <rPh sb="13" eb="14">
      <t>オコナ</t>
    </rPh>
    <rPh sb="16" eb="18">
      <t>シリョウ</t>
    </rPh>
    <rPh sb="19" eb="21">
      <t>カクシュ</t>
    </rPh>
    <rPh sb="21" eb="23">
      <t>カイギ</t>
    </rPh>
    <rPh sb="23" eb="25">
      <t>シリョウ</t>
    </rPh>
    <rPh sb="31" eb="33">
      <t>ケッカ</t>
    </rPh>
    <rPh sb="33" eb="34">
      <t>トウ</t>
    </rPh>
    <phoneticPr fontId="4"/>
  </si>
  <si>
    <t>※記入欄が不足する場合は、複数ページにまたがっても構いません。</t>
    <rPh sb="1" eb="3">
      <t>キニュウ</t>
    </rPh>
    <rPh sb="3" eb="4">
      <t>ラン</t>
    </rPh>
    <rPh sb="5" eb="7">
      <t>フソク</t>
    </rPh>
    <rPh sb="9" eb="11">
      <t>バアイ</t>
    </rPh>
    <rPh sb="13" eb="15">
      <t>フクスウ</t>
    </rPh>
    <rPh sb="25" eb="26">
      <t>カマ</t>
    </rPh>
    <phoneticPr fontId="4"/>
  </si>
  <si>
    <t>別紙2　　　　　　　　　　　　　　　　　　　　　　事業実績書（取得財産一覧）　</t>
    <rPh sb="0" eb="2">
      <t>ベッシ</t>
    </rPh>
    <phoneticPr fontId="22"/>
  </si>
  <si>
    <t>社会福祉法人名　</t>
    <rPh sb="0" eb="2">
      <t>シャカイ</t>
    </rPh>
    <rPh sb="2" eb="4">
      <t>フクシ</t>
    </rPh>
    <rPh sb="4" eb="6">
      <t>ホウジン</t>
    </rPh>
    <rPh sb="6" eb="7">
      <t>メイ</t>
    </rPh>
    <phoneticPr fontId="22"/>
  </si>
  <si>
    <t>施設名　</t>
    <rPh sb="0" eb="2">
      <t>シセツ</t>
    </rPh>
    <rPh sb="2" eb="3">
      <t>メイ</t>
    </rPh>
    <phoneticPr fontId="22"/>
  </si>
  <si>
    <t>施設又は事業種別</t>
    <rPh sb="0" eb="2">
      <t>シセツ</t>
    </rPh>
    <rPh sb="2" eb="3">
      <t>マタ</t>
    </rPh>
    <rPh sb="4" eb="6">
      <t>ジギョウ</t>
    </rPh>
    <rPh sb="6" eb="8">
      <t>シュベツ</t>
    </rPh>
    <phoneticPr fontId="22"/>
  </si>
  <si>
    <t>取得日</t>
    <rPh sb="0" eb="3">
      <t>シュトクビ</t>
    </rPh>
    <phoneticPr fontId="22"/>
  </si>
  <si>
    <t>名称</t>
    <rPh sb="0" eb="2">
      <t>メイショウ</t>
    </rPh>
    <phoneticPr fontId="22"/>
  </si>
  <si>
    <t>取得単価（円）</t>
    <rPh sb="0" eb="2">
      <t>シュトク</t>
    </rPh>
    <rPh sb="2" eb="4">
      <t>タンカ</t>
    </rPh>
    <rPh sb="5" eb="6">
      <t>エン</t>
    </rPh>
    <phoneticPr fontId="22"/>
  </si>
  <si>
    <t>個数</t>
    <rPh sb="0" eb="2">
      <t>コスウ</t>
    </rPh>
    <phoneticPr fontId="22"/>
  </si>
  <si>
    <t>取得総額（円）</t>
    <rPh sb="0" eb="2">
      <t>シュトク</t>
    </rPh>
    <rPh sb="2" eb="4">
      <t>ソウガク</t>
    </rPh>
    <rPh sb="5" eb="6">
      <t>エン</t>
    </rPh>
    <phoneticPr fontId="22"/>
  </si>
  <si>
    <t>補助金額（円）</t>
    <rPh sb="0" eb="3">
      <t>ホジョキン</t>
    </rPh>
    <rPh sb="3" eb="4">
      <t>ガク</t>
    </rPh>
    <rPh sb="5" eb="6">
      <t>エン</t>
    </rPh>
    <phoneticPr fontId="22"/>
  </si>
  <si>
    <t>※本補助金を活用して取得する財産（備品等、消耗品を除く）について記入すること。</t>
    <rPh sb="1" eb="2">
      <t>ホン</t>
    </rPh>
    <rPh sb="2" eb="5">
      <t>ホジョキン</t>
    </rPh>
    <rPh sb="6" eb="8">
      <t>カツヨウ</t>
    </rPh>
    <rPh sb="10" eb="12">
      <t>シュトク</t>
    </rPh>
    <rPh sb="14" eb="16">
      <t>ザイサン</t>
    </rPh>
    <rPh sb="17" eb="19">
      <t>ビヒン</t>
    </rPh>
    <rPh sb="19" eb="20">
      <t>ナド</t>
    </rPh>
    <rPh sb="21" eb="24">
      <t>ショウモウヒン</t>
    </rPh>
    <rPh sb="25" eb="26">
      <t>ノゾ</t>
    </rPh>
    <rPh sb="32" eb="34">
      <t>キニュウ</t>
    </rPh>
    <phoneticPr fontId="22"/>
  </si>
  <si>
    <t>社会福祉法人〇〇</t>
    <rPh sb="0" eb="6">
      <t>シャカイフクシホウジン</t>
    </rPh>
    <phoneticPr fontId="4"/>
  </si>
  <si>
    <t>○○保育園</t>
    <rPh sb="2" eb="5">
      <t>ホイクエン</t>
    </rPh>
    <phoneticPr fontId="4"/>
  </si>
  <si>
    <t>決算見込書（抄本）</t>
    <rPh sb="0" eb="2">
      <t>ケッサン</t>
    </rPh>
    <rPh sb="2" eb="4">
      <t>ミコミ</t>
    </rPh>
    <rPh sb="4" eb="5">
      <t>ショ</t>
    </rPh>
    <rPh sb="6" eb="8">
      <t>ショウホン</t>
    </rPh>
    <phoneticPr fontId="4"/>
  </si>
  <si>
    <t>施設名：</t>
    <rPh sb="0" eb="2">
      <t>シセツ</t>
    </rPh>
    <rPh sb="2" eb="3">
      <t>メイ</t>
    </rPh>
    <phoneticPr fontId="4"/>
  </si>
  <si>
    <t>収入の部</t>
    <rPh sb="0" eb="2">
      <t>シュウニュウ</t>
    </rPh>
    <rPh sb="3" eb="4">
      <t>ブ</t>
    </rPh>
    <phoneticPr fontId="4"/>
  </si>
  <si>
    <t>（単位：円）</t>
    <rPh sb="1" eb="3">
      <t>タンイ</t>
    </rPh>
    <rPh sb="4" eb="5">
      <t>エン</t>
    </rPh>
    <phoneticPr fontId="4"/>
  </si>
  <si>
    <t>地域共生社会実現サポート事業補助金（府補助）</t>
    <rPh sb="0" eb="2">
      <t>チイキ</t>
    </rPh>
    <rPh sb="2" eb="4">
      <t>キョウセイ</t>
    </rPh>
    <rPh sb="4" eb="6">
      <t>シャカイ</t>
    </rPh>
    <rPh sb="6" eb="8">
      <t>ジツゲン</t>
    </rPh>
    <rPh sb="12" eb="14">
      <t>ジギョウ</t>
    </rPh>
    <rPh sb="14" eb="17">
      <t>ホジョキン</t>
    </rPh>
    <rPh sb="18" eb="19">
      <t>フ</t>
    </rPh>
    <rPh sb="19" eb="21">
      <t>ホジョ</t>
    </rPh>
    <phoneticPr fontId="4"/>
  </si>
  <si>
    <t>地域共生社会実現サポート事業補助金（市補助）</t>
    <rPh sb="0" eb="2">
      <t>チイキ</t>
    </rPh>
    <rPh sb="2" eb="4">
      <t>キョウセイ</t>
    </rPh>
    <rPh sb="4" eb="6">
      <t>シャカイ</t>
    </rPh>
    <rPh sb="6" eb="8">
      <t>ジツゲン</t>
    </rPh>
    <rPh sb="12" eb="14">
      <t>ジギョウ</t>
    </rPh>
    <rPh sb="14" eb="17">
      <t>ホジョキン</t>
    </rPh>
    <rPh sb="18" eb="19">
      <t>シ</t>
    </rPh>
    <rPh sb="19" eb="21">
      <t>ホジョ</t>
    </rPh>
    <phoneticPr fontId="4"/>
  </si>
  <si>
    <t>自己資金</t>
    <rPh sb="0" eb="2">
      <t>ジコ</t>
    </rPh>
    <rPh sb="2" eb="4">
      <t>シキン</t>
    </rPh>
    <phoneticPr fontId="4"/>
  </si>
  <si>
    <t>合　計</t>
    <rPh sb="0" eb="1">
      <t>ゴウ</t>
    </rPh>
    <rPh sb="2" eb="3">
      <t>ケイ</t>
    </rPh>
    <phoneticPr fontId="4"/>
  </si>
  <si>
    <t>支出の部</t>
    <rPh sb="0" eb="2">
      <t>シシュツ</t>
    </rPh>
    <rPh sb="3" eb="4">
      <t>ブ</t>
    </rPh>
    <phoneticPr fontId="4"/>
  </si>
  <si>
    <t>※　収入と支出の合計額は一致します。</t>
    <rPh sb="2" eb="4">
      <t>シュウニュウ</t>
    </rPh>
    <rPh sb="5" eb="7">
      <t>シシュツ</t>
    </rPh>
    <rPh sb="8" eb="9">
      <t>ゴウ</t>
    </rPh>
    <rPh sb="9" eb="10">
      <t>ケイ</t>
    </rPh>
    <rPh sb="10" eb="11">
      <t>ガク</t>
    </rPh>
    <rPh sb="12" eb="14">
      <t>イッチ</t>
    </rPh>
    <phoneticPr fontId="4"/>
  </si>
  <si>
    <t>〇施設単位で作成いただく書類</t>
    <rPh sb="1" eb="3">
      <t>シセツ</t>
    </rPh>
    <rPh sb="3" eb="5">
      <t>タンイ</t>
    </rPh>
    <rPh sb="6" eb="8">
      <t>サクセイ</t>
    </rPh>
    <rPh sb="12" eb="14">
      <t>ショルイ</t>
    </rPh>
    <phoneticPr fontId="4"/>
  </si>
  <si>
    <t>《作成手順》</t>
    <rPh sb="1" eb="3">
      <t>サクセイ</t>
    </rPh>
    <rPh sb="3" eb="5">
      <t>テジュン</t>
    </rPh>
    <phoneticPr fontId="4"/>
  </si>
  <si>
    <t>　（この情報が他の書類の法人情報にも反映されます。）</t>
    <phoneticPr fontId="4"/>
  </si>
  <si>
    <t>実績報告書添付書類の作成について</t>
    <rPh sb="0" eb="5">
      <t>ジッセキホウコクショ</t>
    </rPh>
    <rPh sb="5" eb="9">
      <t>テンプショルイ</t>
    </rPh>
    <rPh sb="10" eb="12">
      <t>サクセイ</t>
    </rPh>
    <phoneticPr fontId="4"/>
  </si>
  <si>
    <t>・別添４－１</t>
    <rPh sb="1" eb="3">
      <t>ベッテン</t>
    </rPh>
    <phoneticPr fontId="4"/>
  </si>
  <si>
    <t>・決算見込書</t>
    <rPh sb="1" eb="3">
      <t>ケッサン</t>
    </rPh>
    <rPh sb="3" eb="5">
      <t>ミコミ</t>
    </rPh>
    <rPh sb="5" eb="6">
      <t>ショ</t>
    </rPh>
    <phoneticPr fontId="4"/>
  </si>
  <si>
    <t>・別添１</t>
    <rPh sb="1" eb="3">
      <t>ベッテン</t>
    </rPh>
    <phoneticPr fontId="4"/>
  </si>
  <si>
    <t>・別紙２</t>
    <rPh sb="1" eb="3">
      <t>ベッシ</t>
    </rPh>
    <phoneticPr fontId="4"/>
  </si>
  <si>
    <t>①別添４－１の法人情報を記入</t>
    <rPh sb="1" eb="3">
      <t>ベッテン</t>
    </rPh>
    <rPh sb="7" eb="9">
      <t>ホウジン</t>
    </rPh>
    <rPh sb="9" eb="11">
      <t>ジョウホウ</t>
    </rPh>
    <rPh sb="12" eb="14">
      <t>キニュウ</t>
    </rPh>
    <phoneticPr fontId="4"/>
  </si>
  <si>
    <t>②別添４－１の事業実績に事業ごとの対象経費の総額等を記入</t>
    <rPh sb="1" eb="3">
      <t>ベッテン</t>
    </rPh>
    <rPh sb="7" eb="11">
      <t>ジギョウジッセキ</t>
    </rPh>
    <rPh sb="12" eb="14">
      <t>ジギョウ</t>
    </rPh>
    <rPh sb="17" eb="21">
      <t>タイショウケイヒ</t>
    </rPh>
    <rPh sb="22" eb="24">
      <t>ソウガク</t>
    </rPh>
    <rPh sb="24" eb="25">
      <t>トウ</t>
    </rPh>
    <rPh sb="26" eb="28">
      <t>キニュウ</t>
    </rPh>
    <phoneticPr fontId="4"/>
  </si>
  <si>
    <t>　（補助金額が計算され、この情報が決算見込書の収入の部に反映します。）</t>
    <rPh sb="2" eb="6">
      <t>ホジョキンガク</t>
    </rPh>
    <rPh sb="7" eb="9">
      <t>ケイサン</t>
    </rPh>
    <rPh sb="14" eb="16">
      <t>ジョウホウ</t>
    </rPh>
    <rPh sb="17" eb="19">
      <t>ケッサン</t>
    </rPh>
    <rPh sb="19" eb="21">
      <t>ミコミ</t>
    </rPh>
    <rPh sb="21" eb="22">
      <t>ショ</t>
    </rPh>
    <rPh sb="23" eb="25">
      <t>シュウニュウ</t>
    </rPh>
    <rPh sb="26" eb="27">
      <t>ブ</t>
    </rPh>
    <rPh sb="28" eb="30">
      <t>ハンエイ</t>
    </rPh>
    <phoneticPr fontId="4"/>
  </si>
  <si>
    <t>③決算見込書の支出の部に、詳細な対象経費の内訳を記入</t>
    <rPh sb="1" eb="3">
      <t>ケッサン</t>
    </rPh>
    <rPh sb="3" eb="5">
      <t>ミコミ</t>
    </rPh>
    <rPh sb="5" eb="6">
      <t>ショ</t>
    </rPh>
    <rPh sb="7" eb="9">
      <t>シシュツ</t>
    </rPh>
    <rPh sb="10" eb="11">
      <t>ブ</t>
    </rPh>
    <rPh sb="13" eb="15">
      <t>ショウサイ</t>
    </rPh>
    <rPh sb="16" eb="20">
      <t>タイショウケイヒ</t>
    </rPh>
    <rPh sb="21" eb="23">
      <t>ウチワケ</t>
    </rPh>
    <rPh sb="24" eb="26">
      <t>キニュウ</t>
    </rPh>
    <phoneticPr fontId="4"/>
  </si>
  <si>
    <t>④別紙１の事業報告書各項目を記入</t>
    <rPh sb="1" eb="3">
      <t>ベッシ</t>
    </rPh>
    <rPh sb="5" eb="10">
      <t>ジギョウホウコクショ</t>
    </rPh>
    <rPh sb="10" eb="13">
      <t>カクコウモク</t>
    </rPh>
    <rPh sb="14" eb="16">
      <t>キニュウ</t>
    </rPh>
    <phoneticPr fontId="4"/>
  </si>
  <si>
    <t>⑤単価10万円以上の備品等を購入した場合、別紙２を記入</t>
    <rPh sb="1" eb="3">
      <t>タンカ</t>
    </rPh>
    <rPh sb="5" eb="7">
      <t>マンエン</t>
    </rPh>
    <rPh sb="7" eb="9">
      <t>イジョウ</t>
    </rPh>
    <rPh sb="10" eb="12">
      <t>ビヒン</t>
    </rPh>
    <rPh sb="12" eb="13">
      <t>トウ</t>
    </rPh>
    <rPh sb="14" eb="16">
      <t>コウニュウ</t>
    </rPh>
    <rPh sb="18" eb="20">
      <t>バアイ</t>
    </rPh>
    <rPh sb="21" eb="23">
      <t>ベッシ</t>
    </rPh>
    <rPh sb="25" eb="27">
      <t>キニュウ</t>
    </rPh>
    <phoneticPr fontId="4"/>
  </si>
  <si>
    <t>令　和　６　年　度　事　業　実　績　書</t>
    <rPh sb="0" eb="1">
      <t>レイ</t>
    </rPh>
    <rPh sb="2" eb="3">
      <t>ワ</t>
    </rPh>
    <rPh sb="6" eb="7">
      <t>トシ</t>
    </rPh>
    <rPh sb="8" eb="9">
      <t>ド</t>
    </rPh>
    <rPh sb="10" eb="11">
      <t>コト</t>
    </rPh>
    <rPh sb="12" eb="13">
      <t>ギョウ</t>
    </rPh>
    <rPh sb="14" eb="15">
      <t>ジツ</t>
    </rPh>
    <rPh sb="16" eb="17">
      <t>セキ</t>
    </rPh>
    <rPh sb="18" eb="19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</si>
</sst>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0.5"/>
      <name val="ＭＳ 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  <font>
      <sz val="11"/>
      <color rgb="FFC0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sz val="10.5"/>
      <color rgb="FFC00000"/>
      <name val="Century Gothic"/>
      <family val="2"/>
    </font>
    <font>
      <sz val="10"/>
      <name val="ＭＳ 明朝"/>
      <family val="1"/>
      <charset val="128"/>
    </font>
    <font>
      <sz val="10.5"/>
      <name val="Century Gothic"/>
      <family val="2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b/>
      <vertAlign val="subscript"/>
      <sz val="14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1"/>
      <name val="Century Gothic"/>
      <family val="2"/>
    </font>
    <font>
      <sz val="11"/>
      <name val="ＭＳ Ｐゴシック"/>
      <family val="3"/>
      <charset val="128"/>
    </font>
    <font>
      <sz val="11"/>
      <color theme="1"/>
      <name val="Century Gothic"/>
      <family val="2"/>
    </font>
    <font>
      <sz val="11"/>
      <color rgb="FFC00000"/>
      <name val="Century Gothic"/>
      <family val="2"/>
    </font>
    <font>
      <sz val="11"/>
      <color theme="0" tint="-0.34998626667073579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9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11" fillId="2" borderId="10" xfId="0" applyFont="1" applyFill="1" applyBorder="1" applyProtection="1">
      <alignment vertical="center"/>
      <protection locked="0"/>
    </xf>
    <xf numFmtId="0" fontId="7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38" fontId="12" fillId="0" borderId="0" xfId="1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5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15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38" fontId="13" fillId="0" borderId="0" xfId="1" applyFont="1" applyBorder="1" applyAlignment="1">
      <alignment horizontal="center" vertical="center" wrapText="1"/>
    </xf>
    <xf numFmtId="40" fontId="7" fillId="0" borderId="15" xfId="1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8" fontId="13" fillId="0" borderId="0" xfId="1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38" fontId="15" fillId="0" borderId="0" xfId="0" applyNumberFormat="1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38" fontId="15" fillId="0" borderId="0" xfId="1" applyFont="1" applyBorder="1" applyAlignment="1">
      <alignment vertical="center" wrapText="1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18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2" borderId="5" xfId="0" applyFont="1" applyFill="1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7" fillId="0" borderId="17" xfId="0" applyFont="1" applyBorder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21" xfId="0" applyFont="1" applyBorder="1">
      <alignment vertical="center"/>
    </xf>
    <xf numFmtId="0" fontId="19" fillId="0" borderId="17" xfId="0" applyFont="1" applyBorder="1" applyAlignment="1">
      <alignment vertical="center"/>
    </xf>
    <xf numFmtId="0" fontId="7" fillId="0" borderId="26" xfId="0" applyFont="1" applyBorder="1">
      <alignment vertical="center"/>
    </xf>
    <xf numFmtId="0" fontId="20" fillId="0" borderId="0" xfId="0" applyFont="1" applyBorder="1">
      <alignment vertical="center"/>
    </xf>
    <xf numFmtId="0" fontId="17" fillId="0" borderId="0" xfId="2" applyFont="1">
      <alignment vertical="center"/>
    </xf>
    <xf numFmtId="0" fontId="23" fillId="0" borderId="0" xfId="2" applyFont="1" applyAlignment="1">
      <alignment horizontal="right" vertical="center"/>
    </xf>
    <xf numFmtId="0" fontId="17" fillId="0" borderId="15" xfId="2" applyFont="1" applyBorder="1">
      <alignment vertical="center"/>
    </xf>
    <xf numFmtId="0" fontId="17" fillId="0" borderId="0" xfId="2" applyFont="1" applyBorder="1">
      <alignment vertical="center"/>
    </xf>
    <xf numFmtId="0" fontId="17" fillId="0" borderId="15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38" fontId="17" fillId="0" borderId="15" xfId="1" applyFont="1" applyFill="1" applyBorder="1">
      <alignment vertical="center"/>
    </xf>
    <xf numFmtId="0" fontId="17" fillId="2" borderId="15" xfId="2" applyFont="1" applyFill="1" applyBorder="1" applyProtection="1">
      <alignment vertical="center"/>
      <protection locked="0"/>
    </xf>
    <xf numFmtId="38" fontId="17" fillId="2" borderId="15" xfId="1" applyFont="1" applyFill="1" applyBorder="1" applyProtection="1">
      <alignment vertical="center"/>
      <protection locked="0"/>
    </xf>
    <xf numFmtId="0" fontId="27" fillId="0" borderId="0" xfId="0" applyFont="1">
      <alignment vertical="center"/>
    </xf>
    <xf numFmtId="0" fontId="29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/>
    <xf numFmtId="0" fontId="30" fillId="0" borderId="0" xfId="0" applyFont="1" applyBorder="1" applyAlignment="1">
      <alignment shrinkToFit="1"/>
    </xf>
    <xf numFmtId="0" fontId="27" fillId="0" borderId="0" xfId="0" applyFont="1" applyBorder="1" applyAlignment="1">
      <alignment vertical="center"/>
    </xf>
    <xf numFmtId="0" fontId="35" fillId="0" borderId="0" xfId="0" applyFont="1" applyFill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0" xfId="0" applyBorder="1">
      <alignment vertical="center"/>
    </xf>
    <xf numFmtId="0" fontId="36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/>
    </xf>
    <xf numFmtId="38" fontId="12" fillId="0" borderId="15" xfId="1" applyFont="1" applyFill="1" applyBorder="1" applyAlignment="1">
      <alignment horizontal="center" vertical="center"/>
    </xf>
    <xf numFmtId="0" fontId="9" fillId="3" borderId="4" xfId="0" applyFont="1" applyFill="1" applyBorder="1" applyAlignment="1" applyProtection="1">
      <alignment horizontal="center" vertical="center" shrinkToFit="1"/>
      <protection locked="0"/>
    </xf>
    <xf numFmtId="0" fontId="9" fillId="3" borderId="5" xfId="0" applyFont="1" applyFill="1" applyBorder="1" applyAlignment="1" applyProtection="1">
      <alignment horizontal="center" vertical="center" shrinkToFit="1"/>
      <protection locked="0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top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38" fontId="15" fillId="0" borderId="17" xfId="1" applyFont="1" applyBorder="1" applyAlignment="1">
      <alignment horizontal="center" vertical="center" wrapText="1"/>
    </xf>
    <xf numFmtId="38" fontId="15" fillId="0" borderId="18" xfId="1" applyFont="1" applyBorder="1" applyAlignment="1">
      <alignment horizontal="center" vertical="center" wrapText="1"/>
    </xf>
    <xf numFmtId="38" fontId="15" fillId="0" borderId="19" xfId="1" applyFont="1" applyBorder="1" applyAlignment="1">
      <alignment horizontal="center" vertical="center" wrapText="1"/>
    </xf>
    <xf numFmtId="38" fontId="15" fillId="0" borderId="15" xfId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 wrapText="1"/>
    </xf>
    <xf numFmtId="38" fontId="15" fillId="0" borderId="20" xfId="1" applyFont="1" applyFill="1" applyBorder="1" applyAlignment="1">
      <alignment vertical="center" wrapText="1"/>
    </xf>
    <xf numFmtId="38" fontId="15" fillId="0" borderId="21" xfId="1" applyFont="1" applyBorder="1" applyAlignment="1">
      <alignment horizontal="center" vertical="center" wrapText="1"/>
    </xf>
    <xf numFmtId="38" fontId="15" fillId="0" borderId="0" xfId="1" applyFont="1" applyBorder="1" applyAlignment="1">
      <alignment horizontal="center" vertical="center" wrapText="1"/>
    </xf>
    <xf numFmtId="38" fontId="15" fillId="0" borderId="22" xfId="1" applyFont="1" applyBorder="1" applyAlignment="1">
      <alignment horizontal="center" vertical="center" wrapText="1"/>
    </xf>
    <xf numFmtId="38" fontId="15" fillId="0" borderId="15" xfId="1" applyFont="1" applyFill="1" applyBorder="1" applyAlignment="1">
      <alignment horizontal="right" vertical="center" wrapText="1"/>
    </xf>
    <xf numFmtId="38" fontId="15" fillId="0" borderId="4" xfId="1" applyFont="1" applyBorder="1" applyAlignment="1">
      <alignment horizontal="center" vertical="center" wrapText="1"/>
    </xf>
    <xf numFmtId="38" fontId="15" fillId="0" borderId="5" xfId="1" applyFont="1" applyBorder="1" applyAlignment="1">
      <alignment horizontal="center" vertical="center" wrapText="1"/>
    </xf>
    <xf numFmtId="38" fontId="15" fillId="0" borderId="6" xfId="1" applyFont="1" applyBorder="1" applyAlignment="1">
      <alignment horizontal="center" vertical="center" wrapText="1"/>
    </xf>
    <xf numFmtId="38" fontId="15" fillId="0" borderId="23" xfId="1" applyFont="1" applyBorder="1" applyAlignment="1">
      <alignment vertical="center" wrapText="1"/>
    </xf>
    <xf numFmtId="38" fontId="15" fillId="0" borderId="24" xfId="1" applyFont="1" applyBorder="1" applyAlignment="1">
      <alignment vertical="center" wrapText="1"/>
    </xf>
    <xf numFmtId="38" fontId="15" fillId="0" borderId="25" xfId="1" applyFont="1" applyBorder="1" applyAlignment="1">
      <alignment vertical="center" wrapText="1"/>
    </xf>
    <xf numFmtId="0" fontId="7" fillId="0" borderId="15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38" fontId="15" fillId="0" borderId="23" xfId="0" applyNumberFormat="1" applyFont="1" applyBorder="1" applyAlignment="1">
      <alignment vertical="center" wrapText="1"/>
    </xf>
    <xf numFmtId="38" fontId="15" fillId="0" borderId="24" xfId="0" applyNumberFormat="1" applyFont="1" applyBorder="1" applyAlignment="1">
      <alignment vertical="center" wrapText="1"/>
    </xf>
    <xf numFmtId="38" fontId="15" fillId="0" borderId="25" xfId="0" applyNumberFormat="1" applyFont="1" applyBorder="1" applyAlignment="1">
      <alignment vertical="center" wrapText="1"/>
    </xf>
    <xf numFmtId="0" fontId="27" fillId="0" borderId="28" xfId="0" applyFont="1" applyBorder="1" applyAlignment="1">
      <alignment horizontal="center" vertical="center"/>
    </xf>
    <xf numFmtId="38" fontId="30" fillId="0" borderId="28" xfId="1" applyFont="1" applyBorder="1" applyAlignment="1">
      <alignment vertical="center"/>
    </xf>
    <xf numFmtId="38" fontId="34" fillId="0" borderId="28" xfId="1" applyFont="1" applyBorder="1" applyAlignment="1">
      <alignment vertical="center"/>
    </xf>
    <xf numFmtId="0" fontId="27" fillId="3" borderId="15" xfId="0" applyFont="1" applyFill="1" applyBorder="1" applyAlignment="1" applyProtection="1">
      <alignment vertical="center"/>
      <protection locked="0"/>
    </xf>
    <xf numFmtId="38" fontId="33" fillId="3" borderId="15" xfId="1" applyFont="1" applyFill="1" applyBorder="1" applyAlignment="1" applyProtection="1">
      <alignment vertical="center"/>
      <protection locked="0"/>
    </xf>
    <xf numFmtId="0" fontId="27" fillId="3" borderId="20" xfId="0" applyFont="1" applyFill="1" applyBorder="1" applyAlignment="1" applyProtection="1">
      <alignment vertical="center"/>
      <protection locked="0"/>
    </xf>
    <xf numFmtId="0" fontId="27" fillId="0" borderId="15" xfId="0" applyFont="1" applyBorder="1" applyAlignment="1">
      <alignment vertical="center"/>
    </xf>
    <xf numFmtId="38" fontId="31" fillId="0" borderId="15" xfId="1" applyFont="1" applyFill="1" applyBorder="1" applyAlignment="1">
      <alignment vertical="center"/>
    </xf>
    <xf numFmtId="38" fontId="32" fillId="0" borderId="28" xfId="1" applyFont="1" applyBorder="1" applyAlignment="1">
      <alignment vertical="center"/>
    </xf>
    <xf numFmtId="38" fontId="31" fillId="0" borderId="28" xfId="1" applyFont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27" fillId="0" borderId="16" xfId="0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7" fillId="0" borderId="16" xfId="0" applyFont="1" applyBorder="1" applyAlignment="1">
      <alignment horizontal="center" vertical="center" shrinkToFit="1"/>
    </xf>
    <xf numFmtId="0" fontId="30" fillId="0" borderId="16" xfId="0" applyNumberFormat="1" applyFont="1" applyBorder="1" applyAlignment="1">
      <alignment vertical="center" shrinkToFit="1"/>
    </xf>
    <xf numFmtId="0" fontId="6" fillId="2" borderId="21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6" fillId="2" borderId="22" xfId="0" applyFont="1" applyFill="1" applyBorder="1" applyAlignment="1">
      <alignment horizontal="left" vertical="top"/>
    </xf>
    <xf numFmtId="0" fontId="6" fillId="2" borderId="26" xfId="0" applyFont="1" applyFill="1" applyBorder="1" applyAlignment="1">
      <alignment horizontal="left" vertical="top"/>
    </xf>
    <xf numFmtId="0" fontId="6" fillId="2" borderId="16" xfId="0" applyFont="1" applyFill="1" applyBorder="1" applyAlignment="1">
      <alignment horizontal="left" vertical="top"/>
    </xf>
    <xf numFmtId="0" fontId="6" fillId="2" borderId="27" xfId="0" applyFont="1" applyFill="1" applyBorder="1" applyAlignment="1">
      <alignment horizontal="left" vertical="top"/>
    </xf>
    <xf numFmtId="0" fontId="6" fillId="2" borderId="2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21" fillId="0" borderId="0" xfId="2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161A5878-5007-4DF2-85E9-E782D6E3FF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351120</xdr:colOff>
      <xdr:row>4</xdr:row>
      <xdr:rowOff>59765</xdr:rowOff>
    </xdr:from>
    <xdr:to>
      <xdr:col>40</xdr:col>
      <xdr:colOff>516406</xdr:colOff>
      <xdr:row>9</xdr:row>
      <xdr:rowOff>207868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97826903-9DD3-4DD9-A100-C934077937D7}"/>
            </a:ext>
          </a:extLst>
        </xdr:cNvPr>
        <xdr:cNvSpPr/>
      </xdr:nvSpPr>
      <xdr:spPr>
        <a:xfrm rot="16200000">
          <a:off x="7573311" y="1486274"/>
          <a:ext cx="1545103" cy="647886"/>
        </a:xfrm>
        <a:prstGeom prst="rightArrow">
          <a:avLst/>
        </a:prstGeom>
        <a:solidFill>
          <a:srgbClr val="0000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lIns="0" tIns="72000" rIns="0" bIns="72000" rtlCol="0" anchor="ctr" anchorCtr="0"/>
        <a:lstStyle/>
        <a:p>
          <a:pPr algn="ctr"/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必ず入力！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9</xdr:row>
      <xdr:rowOff>19050</xdr:rowOff>
    </xdr:from>
    <xdr:to>
      <xdr:col>9</xdr:col>
      <xdr:colOff>104775</xdr:colOff>
      <xdr:row>12</xdr:row>
      <xdr:rowOff>47625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F02C3E1F-5E85-4ABE-A872-FBD2CFA40E3E}"/>
            </a:ext>
          </a:extLst>
        </xdr:cNvPr>
        <xdr:cNvSpPr/>
      </xdr:nvSpPr>
      <xdr:spPr>
        <a:xfrm>
          <a:off x="314325" y="2501900"/>
          <a:ext cx="1333500" cy="7143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604E6-FB1C-44C6-B99D-17EDF3876F3F}">
  <dimension ref="B2:D23"/>
  <sheetViews>
    <sheetView tabSelected="1" view="pageBreakPreview" zoomScale="85" zoomScaleNormal="100" zoomScaleSheetLayoutView="85" workbookViewId="0">
      <selection activeCell="G4" sqref="G4"/>
    </sheetView>
  </sheetViews>
  <sheetFormatPr defaultRowHeight="13"/>
  <cols>
    <col min="1" max="1" width="3.6328125" customWidth="1"/>
    <col min="2" max="2" width="29.26953125" bestFit="1" customWidth="1"/>
    <col min="3" max="3" width="3.6328125" customWidth="1"/>
    <col min="4" max="4" width="30.08984375" bestFit="1" customWidth="1"/>
    <col min="5" max="5" width="3.6328125" customWidth="1"/>
  </cols>
  <sheetData>
    <row r="2" spans="2:4" ht="16.5">
      <c r="B2" s="88" t="s">
        <v>140</v>
      </c>
      <c r="C2" s="88"/>
      <c r="D2" s="88"/>
    </row>
    <row r="3" spans="2:4" ht="13.5" thickBot="1"/>
    <row r="4" spans="2:4" ht="13.5" thickBot="1">
      <c r="B4" s="83" t="s">
        <v>137</v>
      </c>
      <c r="D4" s="87"/>
    </row>
    <row r="5" spans="2:4">
      <c r="B5" s="84" t="s">
        <v>141</v>
      </c>
      <c r="D5" s="87"/>
    </row>
    <row r="6" spans="2:4">
      <c r="B6" s="86" t="s">
        <v>142</v>
      </c>
      <c r="D6" s="87"/>
    </row>
    <row r="7" spans="2:4">
      <c r="B7" s="86" t="s">
        <v>143</v>
      </c>
      <c r="D7" s="87"/>
    </row>
    <row r="8" spans="2:4" ht="13.5" thickBot="1">
      <c r="B8" s="85" t="s">
        <v>144</v>
      </c>
      <c r="D8" s="87"/>
    </row>
    <row r="12" spans="2:4">
      <c r="B12" t="s">
        <v>138</v>
      </c>
    </row>
    <row r="13" spans="2:4">
      <c r="B13" t="s">
        <v>145</v>
      </c>
    </row>
    <row r="14" spans="2:4">
      <c r="B14" t="s">
        <v>139</v>
      </c>
    </row>
    <row r="16" spans="2:4">
      <c r="B16" t="s">
        <v>146</v>
      </c>
    </row>
    <row r="17" spans="2:2">
      <c r="B17" t="s">
        <v>147</v>
      </c>
    </row>
    <row r="19" spans="2:2">
      <c r="B19" t="s">
        <v>148</v>
      </c>
    </row>
    <row r="21" spans="2:2">
      <c r="B21" t="s">
        <v>149</v>
      </c>
    </row>
    <row r="23" spans="2:2">
      <c r="B23" t="s">
        <v>150</v>
      </c>
    </row>
  </sheetData>
  <mergeCells count="1">
    <mergeCell ref="B2:D2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FB6C2-0E57-4B49-A1FF-58F27138DA5C}">
  <sheetPr>
    <pageSetUpPr fitToPage="1"/>
  </sheetPr>
  <dimension ref="A1:BE61"/>
  <sheetViews>
    <sheetView showGridLines="0" view="pageBreakPreview" topLeftCell="A4" zoomScale="70" zoomScaleNormal="100" zoomScaleSheetLayoutView="70" workbookViewId="0">
      <selection activeCell="Y8" sqref="Y8:AI8"/>
    </sheetView>
  </sheetViews>
  <sheetFormatPr defaultColWidth="9" defaultRowHeight="12.5"/>
  <cols>
    <col min="1" max="13" width="2.453125" style="4" customWidth="1"/>
    <col min="14" max="14" width="3.08984375" style="4" customWidth="1"/>
    <col min="15" max="21" width="2.453125" style="4" customWidth="1"/>
    <col min="22" max="26" width="2.7265625" style="4" customWidth="1"/>
    <col min="27" max="31" width="2.90625" style="4" customWidth="1"/>
    <col min="32" max="35" width="2.453125" style="4" customWidth="1"/>
    <col min="36" max="37" width="4" style="4" customWidth="1"/>
    <col min="38" max="38" width="4.1796875" style="4" customWidth="1"/>
    <col min="39" max="39" width="7.453125" style="4" customWidth="1"/>
    <col min="40" max="40" width="6.90625" style="4" customWidth="1"/>
    <col min="41" max="41" width="14.36328125" style="4" customWidth="1"/>
    <col min="42" max="42" width="3.1796875" style="4" customWidth="1"/>
    <col min="43" max="44" width="4" style="4" customWidth="1"/>
    <col min="45" max="45" width="0" style="4" hidden="1" customWidth="1"/>
    <col min="46" max="46" width="12.7265625" style="4" hidden="1" customWidth="1"/>
    <col min="47" max="47" width="16.90625" style="4" hidden="1" customWidth="1"/>
    <col min="48" max="51" width="0" style="4" hidden="1" customWidth="1"/>
    <col min="52" max="52" width="3.36328125" style="4" hidden="1" customWidth="1"/>
    <col min="53" max="53" width="14.90625" style="4" hidden="1" customWidth="1"/>
    <col min="54" max="54" width="7" style="4" hidden="1" customWidth="1"/>
    <col min="55" max="55" width="15.453125" style="4" hidden="1" customWidth="1"/>
    <col min="56" max="56" width="8.36328125" style="4" hidden="1" customWidth="1"/>
    <col min="57" max="57" width="9" style="5"/>
    <col min="58" max="16384" width="9" style="4"/>
  </cols>
  <sheetData>
    <row r="1" spans="1:56" ht="18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56" ht="18" customHeight="1" thickBot="1">
      <c r="A2" s="6"/>
      <c r="B2" s="3"/>
      <c r="C2" s="3"/>
      <c r="D2" s="3"/>
      <c r="E2" s="3"/>
      <c r="F2" s="89" t="s">
        <v>151</v>
      </c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7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56" ht="18" customHeight="1" thickBot="1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8"/>
      <c r="AM3" s="9"/>
      <c r="AN3" s="9"/>
      <c r="AO3" s="9"/>
      <c r="AP3" s="10"/>
      <c r="AQ3" s="3"/>
      <c r="AR3" s="3"/>
    </row>
    <row r="4" spans="1:56" ht="22.5" customHeight="1" thickTop="1" thickBot="1">
      <c r="A4" s="6"/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1"/>
      <c r="O4" s="90" t="s">
        <v>125</v>
      </c>
      <c r="P4" s="91"/>
      <c r="Q4" s="91"/>
      <c r="R4" s="91"/>
      <c r="S4" s="91"/>
      <c r="T4" s="91"/>
      <c r="U4" s="91"/>
      <c r="V4" s="92"/>
      <c r="W4" s="12" t="s">
        <v>2</v>
      </c>
      <c r="X4" s="99" t="s">
        <v>126</v>
      </c>
      <c r="Y4" s="100"/>
      <c r="Z4" s="100"/>
      <c r="AA4" s="100"/>
      <c r="AB4" s="100"/>
      <c r="AC4" s="100"/>
      <c r="AD4" s="100"/>
      <c r="AE4" s="100"/>
      <c r="AF4" s="100"/>
      <c r="AG4" s="101"/>
      <c r="AH4" s="11"/>
      <c r="AI4" s="11"/>
      <c r="AJ4" s="11"/>
      <c r="AK4" s="11"/>
      <c r="AL4" s="93" t="s">
        <v>3</v>
      </c>
      <c r="AM4" s="94"/>
      <c r="AN4" s="95"/>
      <c r="AO4" s="13" t="s">
        <v>4</v>
      </c>
      <c r="AP4" s="14"/>
      <c r="AQ4" s="11"/>
      <c r="AR4" s="11"/>
    </row>
    <row r="5" spans="1:56" ht="23.25" customHeight="1" thickTop="1" thickBot="1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15"/>
      <c r="AM5" s="16"/>
      <c r="AN5" s="16"/>
      <c r="AO5" s="16"/>
      <c r="AP5" s="17"/>
      <c r="AQ5" s="3"/>
      <c r="AR5" s="3"/>
    </row>
    <row r="6" spans="1:56" ht="18" customHeight="1">
      <c r="A6" s="6"/>
      <c r="B6" s="2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56" ht="33" customHeight="1">
      <c r="A7" s="6"/>
      <c r="B7" s="96" t="s">
        <v>6</v>
      </c>
      <c r="C7" s="96"/>
      <c r="D7" s="96"/>
      <c r="E7" s="96"/>
      <c r="F7" s="96"/>
      <c r="G7" s="96"/>
      <c r="H7" s="96" t="s">
        <v>7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7" t="s">
        <v>8</v>
      </c>
      <c r="T7" s="97"/>
      <c r="U7" s="97"/>
      <c r="V7" s="97"/>
      <c r="W7" s="97"/>
      <c r="X7" s="97"/>
      <c r="Y7" s="98" t="s">
        <v>9</v>
      </c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18"/>
      <c r="AL7" s="18"/>
      <c r="AM7" s="18"/>
      <c r="AN7" s="18"/>
      <c r="AO7" s="18"/>
      <c r="AP7" s="18"/>
      <c r="AQ7" s="18"/>
      <c r="AR7" s="18"/>
      <c r="AU7" s="19"/>
      <c r="AV7" s="19"/>
      <c r="AW7" s="19"/>
      <c r="AX7" s="19"/>
      <c r="AY7" s="19"/>
    </row>
    <row r="8" spans="1:56" ht="18" customHeight="1">
      <c r="A8" s="19"/>
      <c r="B8" s="102"/>
      <c r="C8" s="103"/>
      <c r="D8" s="103"/>
      <c r="E8" s="103"/>
      <c r="F8" s="103"/>
      <c r="G8" s="104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6"/>
      <c r="T8" s="106"/>
      <c r="U8" s="106"/>
      <c r="V8" s="106"/>
      <c r="W8" s="106"/>
      <c r="X8" s="106"/>
      <c r="Y8" s="107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20" t="s">
        <v>10</v>
      </c>
      <c r="AK8" s="21"/>
      <c r="AL8" s="21"/>
      <c r="AM8" s="21"/>
      <c r="AN8" s="21"/>
      <c r="AO8" s="21"/>
      <c r="AP8" s="21"/>
      <c r="AQ8" s="21"/>
      <c r="AR8" s="21"/>
      <c r="AT8" s="19" t="s">
        <v>11</v>
      </c>
    </row>
    <row r="9" spans="1:56" ht="18" customHeight="1">
      <c r="A9" s="19"/>
      <c r="B9" s="109"/>
      <c r="C9" s="109"/>
      <c r="D9" s="109"/>
      <c r="E9" s="109"/>
      <c r="F9" s="109"/>
      <c r="G9" s="109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6"/>
      <c r="T9" s="106"/>
      <c r="U9" s="106"/>
      <c r="V9" s="106"/>
      <c r="W9" s="106"/>
      <c r="X9" s="106"/>
      <c r="Y9" s="110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20" t="s">
        <v>10</v>
      </c>
      <c r="AK9" s="21"/>
      <c r="AL9" s="21"/>
      <c r="AM9" s="21"/>
      <c r="AN9" s="21"/>
      <c r="AO9" s="21"/>
      <c r="AP9" s="21"/>
      <c r="AQ9" s="21"/>
      <c r="AR9" s="21"/>
      <c r="AT9" s="112" t="str">
        <f>SUBSTITUTE(SUBSTITUTE($AO$4,"京都市",""),"京都府","")</f>
        <v>上京区</v>
      </c>
      <c r="AU9" s="112"/>
      <c r="AV9" s="112"/>
      <c r="AW9" s="112"/>
      <c r="AX9" s="112"/>
      <c r="AY9" s="22"/>
      <c r="BA9" s="23" t="s">
        <v>12</v>
      </c>
      <c r="BB9" s="24" t="str">
        <f>IF(SUM(AX14:AX60)&lt;&gt;1,"エラー","OK")</f>
        <v>OK</v>
      </c>
      <c r="BC9" s="19"/>
      <c r="BD9" s="19"/>
    </row>
    <row r="10" spans="1:56" ht="17.25" customHeight="1">
      <c r="A10" s="19"/>
      <c r="B10" s="109"/>
      <c r="C10" s="109"/>
      <c r="D10" s="109"/>
      <c r="E10" s="109"/>
      <c r="F10" s="109"/>
      <c r="G10" s="109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6"/>
      <c r="T10" s="106"/>
      <c r="U10" s="106"/>
      <c r="V10" s="106"/>
      <c r="W10" s="106"/>
      <c r="X10" s="106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20" t="s">
        <v>10</v>
      </c>
      <c r="AK10" s="21"/>
      <c r="AL10" s="21"/>
      <c r="AM10" s="21"/>
      <c r="AN10" s="21"/>
      <c r="AO10" s="21"/>
      <c r="AP10" s="21"/>
      <c r="AQ10" s="21"/>
      <c r="AR10" s="21"/>
      <c r="AT10" s="113" t="s">
        <v>13</v>
      </c>
      <c r="AU10" s="113"/>
      <c r="AV10" s="113"/>
      <c r="AW10" s="113"/>
      <c r="AX10" s="113"/>
      <c r="AY10" s="22"/>
      <c r="BA10" s="114" t="s">
        <v>14</v>
      </c>
      <c r="BB10" s="114"/>
      <c r="BC10" s="114"/>
      <c r="BD10" s="114"/>
    </row>
    <row r="11" spans="1:56" ht="18.75" customHeight="1">
      <c r="A11" s="6"/>
      <c r="B11" s="109"/>
      <c r="C11" s="109"/>
      <c r="D11" s="109"/>
      <c r="E11" s="109"/>
      <c r="F11" s="109"/>
      <c r="G11" s="109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6"/>
      <c r="T11" s="106"/>
      <c r="U11" s="106"/>
      <c r="V11" s="106"/>
      <c r="W11" s="106"/>
      <c r="X11" s="106"/>
      <c r="Y11" s="107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20" t="s">
        <v>10</v>
      </c>
      <c r="AK11" s="21"/>
      <c r="AL11" s="21"/>
      <c r="AM11" s="21"/>
      <c r="AN11" s="21"/>
      <c r="AO11" s="21"/>
      <c r="AP11" s="21"/>
      <c r="AQ11" s="21"/>
      <c r="AR11" s="21"/>
      <c r="BA11" s="23" t="s">
        <v>15</v>
      </c>
      <c r="BB11" s="25">
        <f>IF(BB9="エラー","エラー",SUMPRODUCT($AV$14:$AV$60,$AX$14:$AX$60))</f>
        <v>0.5</v>
      </c>
      <c r="BC11" s="23" t="s">
        <v>16</v>
      </c>
      <c r="BD11" s="25">
        <f>_xlfn.IFS(BB9="エラー","エラー",BB14="×",0,BB14="△",0,BB11=0.75,0,BB11=0.5,0.25)</f>
        <v>0.25</v>
      </c>
    </row>
    <row r="12" spans="1:56" ht="18.75" customHeight="1">
      <c r="A12" s="6"/>
      <c r="B12" s="109"/>
      <c r="C12" s="109"/>
      <c r="D12" s="109"/>
      <c r="E12" s="109"/>
      <c r="F12" s="109"/>
      <c r="G12" s="109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6"/>
      <c r="T12" s="106"/>
      <c r="U12" s="106"/>
      <c r="V12" s="106"/>
      <c r="W12" s="106"/>
      <c r="X12" s="106"/>
      <c r="Y12" s="110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20" t="s">
        <v>10</v>
      </c>
      <c r="AK12" s="21"/>
      <c r="AL12" s="21"/>
      <c r="AM12" s="21"/>
      <c r="AN12" s="21"/>
      <c r="AO12" s="21"/>
      <c r="AP12" s="21"/>
      <c r="AQ12" s="21"/>
      <c r="AR12" s="21"/>
      <c r="BA12" s="26" t="s">
        <v>17</v>
      </c>
      <c r="BB12" s="25">
        <f>IF($BB$9="エラー","エラー",0.5)</f>
        <v>0.5</v>
      </c>
      <c r="BC12" s="26" t="s">
        <v>17</v>
      </c>
      <c r="BD12" s="25">
        <f>_xlfn.IFS(BB9="エラー","エラー",BB14="○",0.25,BB14="△",0.25,BB14="×",0)</f>
        <v>0.25</v>
      </c>
    </row>
    <row r="13" spans="1:56" ht="18" customHeight="1">
      <c r="A13" s="27"/>
      <c r="B13" s="109"/>
      <c r="C13" s="109"/>
      <c r="D13" s="109"/>
      <c r="E13" s="109"/>
      <c r="F13" s="109"/>
      <c r="G13" s="109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6"/>
      <c r="T13" s="106"/>
      <c r="U13" s="106"/>
      <c r="V13" s="106"/>
      <c r="W13" s="106"/>
      <c r="X13" s="106"/>
      <c r="Y13" s="110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20" t="s">
        <v>10</v>
      </c>
      <c r="AK13" s="21"/>
      <c r="AL13" s="21"/>
      <c r="AM13" s="21"/>
      <c r="AN13" s="21"/>
      <c r="AO13" s="21"/>
      <c r="AP13" s="21"/>
      <c r="AQ13" s="21"/>
      <c r="AR13" s="21"/>
      <c r="AS13" s="27"/>
      <c r="AT13" s="115" t="s">
        <v>18</v>
      </c>
      <c r="AU13" s="115"/>
      <c r="AV13" s="28" t="s">
        <v>19</v>
      </c>
      <c r="AW13" s="28" t="s">
        <v>20</v>
      </c>
      <c r="AX13" s="28" t="s">
        <v>21</v>
      </c>
      <c r="AY13" s="28" t="s">
        <v>22</v>
      </c>
    </row>
    <row r="14" spans="1:56" ht="18" customHeight="1">
      <c r="A14" s="29"/>
      <c r="B14" s="109"/>
      <c r="C14" s="109"/>
      <c r="D14" s="109"/>
      <c r="E14" s="109"/>
      <c r="F14" s="109"/>
      <c r="G14" s="109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6"/>
      <c r="T14" s="106"/>
      <c r="U14" s="106"/>
      <c r="V14" s="106"/>
      <c r="W14" s="106"/>
      <c r="X14" s="106"/>
      <c r="Y14" s="110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20" t="s">
        <v>10</v>
      </c>
      <c r="AK14" s="21"/>
      <c r="AL14" s="21"/>
      <c r="AM14" s="21"/>
      <c r="AN14" s="21"/>
      <c r="AO14" s="21"/>
      <c r="AP14" s="21"/>
      <c r="AQ14" s="21"/>
      <c r="AR14" s="21"/>
      <c r="AS14" s="29"/>
      <c r="AT14" s="116" t="s">
        <v>23</v>
      </c>
      <c r="AU14" s="23" t="s">
        <v>24</v>
      </c>
      <c r="AV14" s="30">
        <v>0.5</v>
      </c>
      <c r="AW14" s="24">
        <f>LEN(AU14)</f>
        <v>2</v>
      </c>
      <c r="AX14" s="24">
        <f>IF(LEFT($AT$9,AW14)=AU14,1,0)</f>
        <v>0</v>
      </c>
      <c r="AY14" s="24" t="s">
        <v>25</v>
      </c>
      <c r="BA14" s="23" t="s">
        <v>26</v>
      </c>
      <c r="BB14" s="24" t="str">
        <f>VLOOKUP(AT9,AU14:AY60,5,FALSE)</f>
        <v>○</v>
      </c>
    </row>
    <row r="15" spans="1:56" ht="18" customHeight="1">
      <c r="A15" s="29"/>
      <c r="B15" s="109"/>
      <c r="C15" s="109"/>
      <c r="D15" s="109"/>
      <c r="E15" s="109"/>
      <c r="F15" s="109"/>
      <c r="G15" s="109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6"/>
      <c r="T15" s="106"/>
      <c r="U15" s="106"/>
      <c r="V15" s="106"/>
      <c r="W15" s="106"/>
      <c r="X15" s="106"/>
      <c r="Y15" s="107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20" t="s">
        <v>10</v>
      </c>
      <c r="AK15" s="21"/>
      <c r="AL15" s="21"/>
      <c r="AM15" s="21"/>
      <c r="AN15" s="21"/>
      <c r="AO15" s="21"/>
      <c r="AP15" s="21"/>
      <c r="AQ15" s="21"/>
      <c r="AR15" s="21"/>
      <c r="AT15" s="116"/>
      <c r="AU15" s="23" t="s">
        <v>27</v>
      </c>
      <c r="AV15" s="30">
        <v>0.5</v>
      </c>
      <c r="AW15" s="24">
        <f t="shared" ref="AW15:AW60" si="0">LEN(AU15)</f>
        <v>3</v>
      </c>
      <c r="AX15" s="24">
        <f>IF(LEFT($AT$9,AW15)=AU15,1,0)</f>
        <v>1</v>
      </c>
      <c r="AY15" s="24" t="s">
        <v>25</v>
      </c>
    </row>
    <row r="16" spans="1:56" ht="18" customHeight="1">
      <c r="A16" s="29"/>
      <c r="B16" s="109"/>
      <c r="C16" s="109"/>
      <c r="D16" s="109"/>
      <c r="E16" s="109"/>
      <c r="F16" s="109"/>
      <c r="G16" s="109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6"/>
      <c r="T16" s="106"/>
      <c r="U16" s="106"/>
      <c r="V16" s="106"/>
      <c r="W16" s="106"/>
      <c r="X16" s="106"/>
      <c r="Y16" s="107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20" t="s">
        <v>10</v>
      </c>
      <c r="AK16" s="21"/>
      <c r="AL16" s="21"/>
      <c r="AM16" s="21"/>
      <c r="AN16" s="21"/>
      <c r="AO16" s="21"/>
      <c r="AP16" s="21"/>
      <c r="AQ16" s="21"/>
      <c r="AR16" s="21"/>
      <c r="AT16" s="116"/>
      <c r="AU16" s="23" t="s">
        <v>28</v>
      </c>
      <c r="AV16" s="30">
        <v>0.5</v>
      </c>
      <c r="AW16" s="24">
        <f t="shared" si="0"/>
        <v>3</v>
      </c>
      <c r="AX16" s="24">
        <f>IF(LEFT($AT$9,AW16)=AU16,1,0)</f>
        <v>0</v>
      </c>
      <c r="AY16" s="24" t="s">
        <v>25</v>
      </c>
    </row>
    <row r="17" spans="1:52" ht="14.25" customHeight="1">
      <c r="A17" s="29"/>
      <c r="B17" s="31"/>
      <c r="C17" s="31"/>
      <c r="D17" s="31"/>
      <c r="E17" s="31"/>
      <c r="F17" s="31"/>
      <c r="G17" s="31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3"/>
      <c r="T17" s="33"/>
      <c r="U17" s="33"/>
      <c r="V17" s="33"/>
      <c r="W17" s="33"/>
      <c r="X17" s="33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T17" s="116"/>
      <c r="AU17" s="23" t="s">
        <v>29</v>
      </c>
      <c r="AV17" s="30">
        <v>0.5</v>
      </c>
      <c r="AW17" s="24">
        <f t="shared" si="0"/>
        <v>3</v>
      </c>
      <c r="AX17" s="24">
        <f t="shared" ref="AX17:AX60" si="1">IF(LEFT($AT$9,AW17)=AU17,1,0)</f>
        <v>0</v>
      </c>
      <c r="AY17" s="24" t="s">
        <v>25</v>
      </c>
    </row>
    <row r="18" spans="1:52" ht="18" customHeight="1">
      <c r="A18" s="29"/>
      <c r="B18" s="2" t="s">
        <v>30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T18" s="116"/>
      <c r="AU18" s="23" t="s">
        <v>31</v>
      </c>
      <c r="AV18" s="30">
        <v>0.5</v>
      </c>
      <c r="AW18" s="24">
        <f t="shared" si="0"/>
        <v>3</v>
      </c>
      <c r="AX18" s="24">
        <f t="shared" si="1"/>
        <v>0</v>
      </c>
      <c r="AY18" s="24" t="s">
        <v>25</v>
      </c>
    </row>
    <row r="19" spans="1:52" ht="58.5" customHeight="1">
      <c r="A19" s="29"/>
      <c r="B19" s="117" t="s">
        <v>6</v>
      </c>
      <c r="C19" s="117"/>
      <c r="D19" s="117"/>
      <c r="E19" s="117"/>
      <c r="F19" s="117"/>
      <c r="G19" s="123" t="s">
        <v>32</v>
      </c>
      <c r="H19" s="124"/>
      <c r="I19" s="124"/>
      <c r="J19" s="124"/>
      <c r="K19" s="125"/>
      <c r="L19" s="123" t="s">
        <v>33</v>
      </c>
      <c r="M19" s="124"/>
      <c r="N19" s="124"/>
      <c r="O19" s="124"/>
      <c r="P19" s="125"/>
      <c r="Q19" s="117" t="s">
        <v>34</v>
      </c>
      <c r="R19" s="117"/>
      <c r="S19" s="117"/>
      <c r="T19" s="117"/>
      <c r="U19" s="117"/>
      <c r="V19" s="117" t="s">
        <v>35</v>
      </c>
      <c r="W19" s="117"/>
      <c r="X19" s="117"/>
      <c r="Y19" s="117"/>
      <c r="Z19" s="117"/>
      <c r="AA19" s="117" t="s">
        <v>36</v>
      </c>
      <c r="AB19" s="117"/>
      <c r="AC19" s="117"/>
      <c r="AD19" s="117"/>
      <c r="AE19" s="117"/>
      <c r="AF19" s="117" t="s">
        <v>37</v>
      </c>
      <c r="AG19" s="117"/>
      <c r="AH19" s="117"/>
      <c r="AI19" s="117"/>
      <c r="AJ19" s="117"/>
      <c r="AK19" s="27"/>
      <c r="AL19" s="27"/>
      <c r="AM19" s="27"/>
      <c r="AN19" s="27"/>
      <c r="AO19" s="27"/>
      <c r="AP19" s="27"/>
      <c r="AQ19" s="27"/>
      <c r="AR19" s="27"/>
      <c r="AT19" s="116"/>
      <c r="AU19" s="23" t="s">
        <v>38</v>
      </c>
      <c r="AV19" s="30">
        <v>0.5</v>
      </c>
      <c r="AW19" s="24">
        <f t="shared" si="0"/>
        <v>3</v>
      </c>
      <c r="AX19" s="24">
        <f t="shared" si="1"/>
        <v>0</v>
      </c>
      <c r="AY19" s="24" t="s">
        <v>25</v>
      </c>
    </row>
    <row r="20" spans="1:52" ht="30.75" customHeight="1">
      <c r="A20" s="29"/>
      <c r="B20" s="118" t="s">
        <v>39</v>
      </c>
      <c r="C20" s="118"/>
      <c r="D20" s="118"/>
      <c r="E20" s="118"/>
      <c r="F20" s="118"/>
      <c r="G20" s="122">
        <f>SUMIF(B8:G16,"地域貢献活動推進事業",Y8:AI16)</f>
        <v>0</v>
      </c>
      <c r="H20" s="122"/>
      <c r="I20" s="122"/>
      <c r="J20" s="122"/>
      <c r="K20" s="122"/>
      <c r="L20" s="122">
        <v>480000</v>
      </c>
      <c r="M20" s="122"/>
      <c r="N20" s="122"/>
      <c r="O20" s="122"/>
      <c r="P20" s="122"/>
      <c r="Q20" s="119">
        <f>ROUNDDOWN(MIN(G20,L20),-3)</f>
        <v>0</v>
      </c>
      <c r="R20" s="120"/>
      <c r="S20" s="120"/>
      <c r="T20" s="120"/>
      <c r="U20" s="121"/>
      <c r="V20" s="119">
        <f>ROUNDDOWN(Q20*$BB$11,-3)</f>
        <v>0</v>
      </c>
      <c r="W20" s="120"/>
      <c r="X20" s="120"/>
      <c r="Y20" s="120"/>
      <c r="Z20" s="121"/>
      <c r="AA20" s="119">
        <f>ROUNDDOWN(Q20*$BD$11,-3)</f>
        <v>0</v>
      </c>
      <c r="AB20" s="120"/>
      <c r="AC20" s="120"/>
      <c r="AD20" s="120"/>
      <c r="AE20" s="121"/>
      <c r="AF20" s="119">
        <f>G20-V20-AA20</f>
        <v>0</v>
      </c>
      <c r="AG20" s="120"/>
      <c r="AH20" s="120"/>
      <c r="AI20" s="120"/>
      <c r="AJ20" s="121"/>
      <c r="AK20" s="29"/>
      <c r="AL20" s="29"/>
      <c r="AM20" s="29"/>
      <c r="AN20" s="29"/>
      <c r="AO20" s="29"/>
      <c r="AP20" s="29"/>
      <c r="AQ20" s="29"/>
      <c r="AR20" s="29"/>
      <c r="AT20" s="116"/>
      <c r="AU20" s="23" t="s">
        <v>40</v>
      </c>
      <c r="AV20" s="30">
        <v>0.5</v>
      </c>
      <c r="AW20" s="24">
        <f t="shared" si="0"/>
        <v>2</v>
      </c>
      <c r="AX20" s="24">
        <f t="shared" si="1"/>
        <v>0</v>
      </c>
      <c r="AY20" s="24" t="s">
        <v>25</v>
      </c>
    </row>
    <row r="21" spans="1:52" ht="30.75" customHeight="1">
      <c r="A21" s="34"/>
      <c r="B21" s="118" t="s">
        <v>41</v>
      </c>
      <c r="C21" s="118"/>
      <c r="D21" s="118"/>
      <c r="E21" s="118"/>
      <c r="F21" s="118"/>
      <c r="G21" s="122">
        <f>SUMIF(B8:G16,"災害対応力向上事業",Y8:AI16)</f>
        <v>0</v>
      </c>
      <c r="H21" s="122"/>
      <c r="I21" s="122"/>
      <c r="J21" s="122"/>
      <c r="K21" s="122"/>
      <c r="L21" s="131">
        <f>VALUE(_xlfn.IFS(G20&gt;=1,"440000",G20=0,"300000"))</f>
        <v>300000</v>
      </c>
      <c r="M21" s="131"/>
      <c r="N21" s="131"/>
      <c r="O21" s="131"/>
      <c r="P21" s="131"/>
      <c r="Q21" s="132">
        <f>ROUNDDOWN(MIN(G21,L21),-3)</f>
        <v>0</v>
      </c>
      <c r="R21" s="133"/>
      <c r="S21" s="133"/>
      <c r="T21" s="133"/>
      <c r="U21" s="134"/>
      <c r="V21" s="119">
        <f>ROUNDDOWN(Q21*$BB$12,-3)</f>
        <v>0</v>
      </c>
      <c r="W21" s="120"/>
      <c r="X21" s="120"/>
      <c r="Y21" s="120"/>
      <c r="Z21" s="121"/>
      <c r="AA21" s="119">
        <f>ROUNDDOWN(Q21*$BD$12,-3)</f>
        <v>0</v>
      </c>
      <c r="AB21" s="120"/>
      <c r="AC21" s="120"/>
      <c r="AD21" s="120"/>
      <c r="AE21" s="121"/>
      <c r="AF21" s="119">
        <f>G21-V21-AA21</f>
        <v>0</v>
      </c>
      <c r="AG21" s="120"/>
      <c r="AH21" s="120"/>
      <c r="AI21" s="120"/>
      <c r="AJ21" s="121"/>
      <c r="AK21" s="29"/>
      <c r="AL21" s="29"/>
      <c r="AM21" s="29"/>
      <c r="AN21" s="29"/>
      <c r="AO21" s="29"/>
      <c r="AP21" s="29"/>
      <c r="AQ21" s="29"/>
      <c r="AR21" s="29"/>
      <c r="AT21" s="116"/>
      <c r="AU21" s="23" t="s">
        <v>42</v>
      </c>
      <c r="AV21" s="30">
        <v>0.5</v>
      </c>
      <c r="AW21" s="24">
        <f t="shared" si="0"/>
        <v>3</v>
      </c>
      <c r="AX21" s="24">
        <f t="shared" si="1"/>
        <v>0</v>
      </c>
      <c r="AY21" s="24" t="s">
        <v>25</v>
      </c>
    </row>
    <row r="22" spans="1:52" ht="38.5" customHeight="1" thickBot="1">
      <c r="A22" s="35"/>
      <c r="B22" s="126" t="s">
        <v>43</v>
      </c>
      <c r="C22" s="126"/>
      <c r="D22" s="126"/>
      <c r="E22" s="126"/>
      <c r="F22" s="126"/>
      <c r="G22" s="127">
        <f>SUMIF(B8:G16,"小規模法人等活動サポート事業",Y8:AI16)</f>
        <v>0</v>
      </c>
      <c r="H22" s="127"/>
      <c r="I22" s="127"/>
      <c r="J22" s="127"/>
      <c r="K22" s="127"/>
      <c r="L22" s="127">
        <v>400000</v>
      </c>
      <c r="M22" s="127"/>
      <c r="N22" s="127"/>
      <c r="O22" s="127"/>
      <c r="P22" s="127"/>
      <c r="Q22" s="128">
        <f>ROUNDDOWN(MIN(G22,L22),-3)</f>
        <v>0</v>
      </c>
      <c r="R22" s="129"/>
      <c r="S22" s="129"/>
      <c r="T22" s="129"/>
      <c r="U22" s="130"/>
      <c r="V22" s="119">
        <f>ROUNDDOWN(Q22*$BB$11,-3)</f>
        <v>0</v>
      </c>
      <c r="W22" s="120"/>
      <c r="X22" s="120"/>
      <c r="Y22" s="120"/>
      <c r="Z22" s="121"/>
      <c r="AA22" s="119">
        <f>ROUNDDOWN(Q22*$BD$11,-3)</f>
        <v>0</v>
      </c>
      <c r="AB22" s="120"/>
      <c r="AC22" s="120"/>
      <c r="AD22" s="120"/>
      <c r="AE22" s="121"/>
      <c r="AF22" s="119">
        <f>G22-V22-AA22</f>
        <v>0</v>
      </c>
      <c r="AG22" s="120"/>
      <c r="AH22" s="120"/>
      <c r="AI22" s="120"/>
      <c r="AJ22" s="121"/>
      <c r="AK22" s="29"/>
      <c r="AL22" s="29"/>
      <c r="AM22" s="29"/>
      <c r="AN22" s="29"/>
      <c r="AO22" s="29"/>
      <c r="AP22" s="29"/>
      <c r="AQ22" s="29"/>
      <c r="AR22" s="29"/>
      <c r="AT22" s="116"/>
      <c r="AU22" s="23" t="s">
        <v>44</v>
      </c>
      <c r="AV22" s="30">
        <v>0.5</v>
      </c>
      <c r="AW22" s="24">
        <f t="shared" si="0"/>
        <v>3</v>
      </c>
      <c r="AX22" s="24">
        <f t="shared" si="1"/>
        <v>0</v>
      </c>
      <c r="AY22" s="24" t="s">
        <v>25</v>
      </c>
    </row>
    <row r="23" spans="1:52" ht="24" customHeight="1" thickTop="1">
      <c r="A23" s="27"/>
      <c r="B23" s="139" t="s">
        <v>45</v>
      </c>
      <c r="C23" s="140"/>
      <c r="D23" s="140"/>
      <c r="E23" s="140"/>
      <c r="F23" s="141"/>
      <c r="G23" s="142">
        <f>SUM(G20:K22)</f>
        <v>0</v>
      </c>
      <c r="H23" s="143"/>
      <c r="I23" s="143"/>
      <c r="J23" s="143"/>
      <c r="K23" s="144"/>
      <c r="L23" s="139"/>
      <c r="M23" s="140"/>
      <c r="N23" s="140"/>
      <c r="O23" s="140"/>
      <c r="P23" s="141"/>
      <c r="Q23" s="142"/>
      <c r="R23" s="143"/>
      <c r="S23" s="143"/>
      <c r="T23" s="143"/>
      <c r="U23" s="144"/>
      <c r="V23" s="135">
        <f>SUM(V20:Z22)</f>
        <v>0</v>
      </c>
      <c r="W23" s="136"/>
      <c r="X23" s="136"/>
      <c r="Y23" s="136"/>
      <c r="Z23" s="137"/>
      <c r="AA23" s="135">
        <f>SUM(AA20:AE22)</f>
        <v>0</v>
      </c>
      <c r="AB23" s="136"/>
      <c r="AC23" s="136"/>
      <c r="AD23" s="136"/>
      <c r="AE23" s="137"/>
      <c r="AF23" s="135">
        <f>SUM(AF20:AJ22)</f>
        <v>0</v>
      </c>
      <c r="AG23" s="136"/>
      <c r="AH23" s="136"/>
      <c r="AI23" s="136"/>
      <c r="AJ23" s="137"/>
      <c r="AK23" s="34"/>
      <c r="AL23" s="34"/>
      <c r="AM23" s="34"/>
      <c r="AN23" s="34"/>
      <c r="AO23" s="34"/>
      <c r="AP23" s="34"/>
      <c r="AQ23" s="34"/>
      <c r="AR23" s="34"/>
      <c r="AT23" s="116"/>
      <c r="AU23" s="23" t="s">
        <v>46</v>
      </c>
      <c r="AV23" s="30">
        <v>0.5</v>
      </c>
      <c r="AW23" s="24">
        <f t="shared" si="0"/>
        <v>3</v>
      </c>
      <c r="AX23" s="24">
        <f t="shared" si="1"/>
        <v>0</v>
      </c>
      <c r="AY23" s="24" t="s">
        <v>25</v>
      </c>
    </row>
    <row r="24" spans="1:52" ht="15.75" customHeight="1">
      <c r="A24" s="27"/>
      <c r="B24" s="27"/>
      <c r="C24" s="27"/>
      <c r="D24" s="27"/>
      <c r="E24" s="27"/>
      <c r="F24" s="27"/>
      <c r="G24" s="36"/>
      <c r="H24" s="37"/>
      <c r="I24" s="37"/>
      <c r="J24" s="37"/>
      <c r="K24" s="37"/>
      <c r="L24" s="37"/>
      <c r="M24" s="38"/>
      <c r="N24" s="38"/>
      <c r="O24" s="38"/>
      <c r="P24" s="38"/>
      <c r="Q24" s="36"/>
      <c r="R24" s="37"/>
      <c r="S24" s="37"/>
      <c r="T24" s="37"/>
      <c r="U24" s="37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T24" s="116"/>
      <c r="AU24" s="23" t="s">
        <v>47</v>
      </c>
      <c r="AV24" s="30">
        <v>0.5</v>
      </c>
      <c r="AW24" s="24">
        <f t="shared" si="0"/>
        <v>3</v>
      </c>
      <c r="AX24" s="24">
        <f t="shared" si="1"/>
        <v>0</v>
      </c>
      <c r="AY24" s="24" t="s">
        <v>25</v>
      </c>
    </row>
    <row r="25" spans="1:52" ht="19.5" customHeight="1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T25" s="116" t="s">
        <v>48</v>
      </c>
      <c r="AU25" s="23" t="s">
        <v>49</v>
      </c>
      <c r="AV25" s="30">
        <v>0.5</v>
      </c>
      <c r="AW25" s="24">
        <f>LEN(AU25)</f>
        <v>4</v>
      </c>
      <c r="AX25" s="24">
        <f t="shared" si="1"/>
        <v>0</v>
      </c>
      <c r="AY25" s="24" t="s">
        <v>50</v>
      </c>
      <c r="AZ25" s="4" t="s">
        <v>51</v>
      </c>
    </row>
    <row r="26" spans="1:52" ht="19.5" customHeight="1">
      <c r="A26" s="19"/>
      <c r="B26" s="19"/>
      <c r="C26" s="40" t="s">
        <v>52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T26" s="116"/>
      <c r="AU26" s="23" t="s">
        <v>53</v>
      </c>
      <c r="AV26" s="30">
        <v>0.5</v>
      </c>
      <c r="AW26" s="24">
        <f t="shared" si="0"/>
        <v>3</v>
      </c>
      <c r="AX26" s="24">
        <f t="shared" si="1"/>
        <v>0</v>
      </c>
      <c r="AY26" s="24" t="s">
        <v>25</v>
      </c>
    </row>
    <row r="27" spans="1:52" ht="17.25" customHeight="1">
      <c r="A27" s="19"/>
      <c r="B27" s="19"/>
      <c r="C27" s="41" t="s">
        <v>54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T27" s="116"/>
      <c r="AU27" s="23" t="s">
        <v>55</v>
      </c>
      <c r="AV27" s="30">
        <v>0.5</v>
      </c>
      <c r="AW27" s="24">
        <f t="shared" si="0"/>
        <v>3</v>
      </c>
      <c r="AX27" s="24">
        <f t="shared" si="1"/>
        <v>0</v>
      </c>
      <c r="AY27" s="24" t="s">
        <v>25</v>
      </c>
    </row>
    <row r="28" spans="1:52" ht="17.25" customHeight="1">
      <c r="A28" s="19"/>
      <c r="B28" s="42"/>
      <c r="C28" s="40" t="s">
        <v>56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T28" s="116"/>
      <c r="AU28" s="23" t="s">
        <v>57</v>
      </c>
      <c r="AV28" s="30">
        <v>0.5</v>
      </c>
      <c r="AW28" s="24">
        <f t="shared" si="0"/>
        <v>3</v>
      </c>
      <c r="AX28" s="24">
        <f t="shared" si="1"/>
        <v>0</v>
      </c>
      <c r="AY28" s="24" t="s">
        <v>25</v>
      </c>
    </row>
    <row r="29" spans="1:52" ht="17.25" customHeight="1">
      <c r="A29" s="19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T29" s="116"/>
      <c r="AU29" s="23" t="s">
        <v>58</v>
      </c>
      <c r="AV29" s="30">
        <v>0.5</v>
      </c>
      <c r="AW29" s="24">
        <f t="shared" si="0"/>
        <v>3</v>
      </c>
      <c r="AX29" s="24">
        <f>IF(LEFT($AT$9,AW29)=AU29,1,0)</f>
        <v>0</v>
      </c>
      <c r="AY29" s="24" t="s">
        <v>59</v>
      </c>
    </row>
    <row r="30" spans="1:52">
      <c r="AT30" s="116"/>
      <c r="AU30" s="23" t="s">
        <v>60</v>
      </c>
      <c r="AV30" s="30">
        <v>0.5</v>
      </c>
      <c r="AW30" s="24">
        <f t="shared" si="0"/>
        <v>3</v>
      </c>
      <c r="AX30" s="24">
        <f t="shared" si="1"/>
        <v>0</v>
      </c>
      <c r="AY30" s="24" t="s">
        <v>50</v>
      </c>
      <c r="AZ30" s="4" t="s">
        <v>51</v>
      </c>
    </row>
    <row r="31" spans="1:52">
      <c r="AT31" s="116"/>
      <c r="AU31" s="23" t="s">
        <v>61</v>
      </c>
      <c r="AV31" s="30">
        <v>0.5</v>
      </c>
      <c r="AW31" s="24">
        <f t="shared" si="0"/>
        <v>3</v>
      </c>
      <c r="AX31" s="24">
        <f t="shared" si="1"/>
        <v>0</v>
      </c>
      <c r="AY31" s="24" t="s">
        <v>25</v>
      </c>
    </row>
    <row r="32" spans="1:52">
      <c r="AT32" s="116"/>
      <c r="AU32" s="23" t="s">
        <v>62</v>
      </c>
      <c r="AV32" s="30">
        <v>0.5</v>
      </c>
      <c r="AW32" s="24">
        <f t="shared" si="0"/>
        <v>3</v>
      </c>
      <c r="AX32" s="24">
        <f t="shared" si="1"/>
        <v>0</v>
      </c>
      <c r="AY32" s="24" t="s">
        <v>25</v>
      </c>
    </row>
    <row r="33" spans="46:51">
      <c r="AT33" s="116"/>
      <c r="AU33" s="23" t="s">
        <v>63</v>
      </c>
      <c r="AV33" s="30">
        <v>0.5</v>
      </c>
      <c r="AW33" s="24">
        <f t="shared" si="0"/>
        <v>4</v>
      </c>
      <c r="AX33" s="24">
        <f t="shared" si="1"/>
        <v>0</v>
      </c>
      <c r="AY33" s="24" t="s">
        <v>25</v>
      </c>
    </row>
    <row r="34" spans="46:51">
      <c r="AT34" s="116"/>
      <c r="AU34" s="23" t="s">
        <v>64</v>
      </c>
      <c r="AV34" s="30">
        <v>0.5</v>
      </c>
      <c r="AW34" s="24">
        <f t="shared" si="0"/>
        <v>3</v>
      </c>
      <c r="AX34" s="24">
        <f t="shared" si="1"/>
        <v>0</v>
      </c>
      <c r="AY34" s="24" t="s">
        <v>25</v>
      </c>
    </row>
    <row r="35" spans="46:51">
      <c r="AT35" s="116"/>
      <c r="AU35" s="23" t="s">
        <v>65</v>
      </c>
      <c r="AV35" s="30">
        <v>0.5</v>
      </c>
      <c r="AW35" s="24">
        <f t="shared" si="0"/>
        <v>4</v>
      </c>
      <c r="AX35" s="24">
        <f t="shared" si="1"/>
        <v>0</v>
      </c>
      <c r="AY35" s="24" t="s">
        <v>25</v>
      </c>
    </row>
    <row r="36" spans="46:51">
      <c r="AT36" s="116"/>
      <c r="AU36" s="23" t="s">
        <v>66</v>
      </c>
      <c r="AV36" s="30">
        <v>0.5</v>
      </c>
      <c r="AW36" s="24">
        <f t="shared" si="0"/>
        <v>4</v>
      </c>
      <c r="AX36" s="24">
        <f t="shared" si="1"/>
        <v>0</v>
      </c>
      <c r="AY36" s="24" t="s">
        <v>59</v>
      </c>
    </row>
    <row r="37" spans="46:51">
      <c r="AT37" s="116"/>
      <c r="AU37" s="23" t="s">
        <v>67</v>
      </c>
      <c r="AV37" s="30">
        <v>0.5</v>
      </c>
      <c r="AW37" s="24">
        <f t="shared" si="0"/>
        <v>3</v>
      </c>
      <c r="AX37" s="24">
        <f t="shared" si="1"/>
        <v>0</v>
      </c>
      <c r="AY37" s="24" t="s">
        <v>25</v>
      </c>
    </row>
    <row r="38" spans="46:51">
      <c r="AT38" s="116"/>
      <c r="AU38" s="23" t="s">
        <v>68</v>
      </c>
      <c r="AV38" s="30">
        <v>0.5</v>
      </c>
      <c r="AW38" s="24">
        <f t="shared" si="0"/>
        <v>4</v>
      </c>
      <c r="AX38" s="24">
        <f t="shared" si="1"/>
        <v>0</v>
      </c>
      <c r="AY38" s="24" t="s">
        <v>25</v>
      </c>
    </row>
    <row r="39" spans="46:51">
      <c r="AT39" s="138" t="s">
        <v>69</v>
      </c>
      <c r="AU39" s="23" t="s">
        <v>70</v>
      </c>
      <c r="AV39" s="30">
        <v>0.75</v>
      </c>
      <c r="AW39" s="24">
        <f t="shared" si="0"/>
        <v>4</v>
      </c>
      <c r="AX39" s="24">
        <f t="shared" si="1"/>
        <v>0</v>
      </c>
      <c r="AY39" s="24" t="s">
        <v>59</v>
      </c>
    </row>
    <row r="40" spans="46:51">
      <c r="AT40" s="116"/>
      <c r="AU40" s="23" t="s">
        <v>71</v>
      </c>
      <c r="AV40" s="30">
        <v>0.75</v>
      </c>
      <c r="AW40" s="24">
        <f t="shared" si="0"/>
        <v>4</v>
      </c>
      <c r="AX40" s="24">
        <f t="shared" si="1"/>
        <v>0</v>
      </c>
      <c r="AY40" s="24" t="s">
        <v>59</v>
      </c>
    </row>
    <row r="41" spans="46:51">
      <c r="AT41" s="116"/>
      <c r="AU41" s="23" t="s">
        <v>72</v>
      </c>
      <c r="AV41" s="30">
        <v>0.75</v>
      </c>
      <c r="AW41" s="24">
        <f t="shared" si="0"/>
        <v>3</v>
      </c>
      <c r="AX41" s="24">
        <f t="shared" si="1"/>
        <v>0</v>
      </c>
      <c r="AY41" s="24" t="s">
        <v>59</v>
      </c>
    </row>
    <row r="42" spans="46:51">
      <c r="AT42" s="116"/>
      <c r="AU42" s="23" t="s">
        <v>73</v>
      </c>
      <c r="AV42" s="30">
        <v>0.75</v>
      </c>
      <c r="AW42" s="24">
        <f t="shared" si="0"/>
        <v>5</v>
      </c>
      <c r="AX42" s="24">
        <f t="shared" si="1"/>
        <v>0</v>
      </c>
      <c r="AY42" s="24" t="s">
        <v>59</v>
      </c>
    </row>
    <row r="43" spans="46:51">
      <c r="AT43" s="116"/>
      <c r="AU43" s="23" t="s">
        <v>74</v>
      </c>
      <c r="AV43" s="30">
        <v>0.75</v>
      </c>
      <c r="AW43" s="24">
        <f t="shared" si="0"/>
        <v>3</v>
      </c>
      <c r="AX43" s="24">
        <f t="shared" si="1"/>
        <v>0</v>
      </c>
      <c r="AY43" s="24" t="s">
        <v>59</v>
      </c>
    </row>
    <row r="44" spans="46:51">
      <c r="AT44" s="116"/>
      <c r="AU44" s="23" t="s">
        <v>75</v>
      </c>
      <c r="AV44" s="30">
        <v>0.75</v>
      </c>
      <c r="AW44" s="24">
        <f t="shared" si="0"/>
        <v>3</v>
      </c>
      <c r="AX44" s="24">
        <f t="shared" si="1"/>
        <v>0</v>
      </c>
      <c r="AY44" s="24" t="s">
        <v>59</v>
      </c>
    </row>
    <row r="45" spans="46:51">
      <c r="AT45" s="116"/>
      <c r="AU45" s="23" t="s">
        <v>76</v>
      </c>
      <c r="AV45" s="30">
        <v>0.75</v>
      </c>
      <c r="AW45" s="24">
        <f t="shared" si="0"/>
        <v>3</v>
      </c>
      <c r="AX45" s="24">
        <f t="shared" si="1"/>
        <v>0</v>
      </c>
      <c r="AY45" s="24" t="s">
        <v>25</v>
      </c>
    </row>
    <row r="46" spans="46:51">
      <c r="AT46" s="116"/>
      <c r="AU46" s="23" t="s">
        <v>77</v>
      </c>
      <c r="AV46" s="30">
        <v>0.75</v>
      </c>
      <c r="AW46" s="24">
        <f t="shared" si="0"/>
        <v>4</v>
      </c>
      <c r="AX46" s="24">
        <f t="shared" si="1"/>
        <v>0</v>
      </c>
      <c r="AY46" s="24" t="s">
        <v>59</v>
      </c>
    </row>
    <row r="47" spans="46:51">
      <c r="AT47" s="116"/>
      <c r="AU47" s="23" t="s">
        <v>78</v>
      </c>
      <c r="AV47" s="30">
        <v>0.75</v>
      </c>
      <c r="AW47" s="24">
        <f t="shared" si="0"/>
        <v>4</v>
      </c>
      <c r="AX47" s="24">
        <f t="shared" si="1"/>
        <v>0</v>
      </c>
      <c r="AY47" s="24" t="s">
        <v>25</v>
      </c>
    </row>
    <row r="48" spans="46:51">
      <c r="AT48" s="116"/>
      <c r="AU48" s="23" t="s">
        <v>79</v>
      </c>
      <c r="AV48" s="30">
        <v>0.75</v>
      </c>
      <c r="AW48" s="24">
        <f t="shared" si="0"/>
        <v>3</v>
      </c>
      <c r="AX48" s="24">
        <f t="shared" si="1"/>
        <v>0</v>
      </c>
      <c r="AY48" s="24" t="s">
        <v>25</v>
      </c>
    </row>
    <row r="49" spans="46:51">
      <c r="AT49" s="116"/>
      <c r="AU49" s="23" t="s">
        <v>80</v>
      </c>
      <c r="AV49" s="30">
        <v>0.75</v>
      </c>
      <c r="AW49" s="24">
        <f t="shared" si="0"/>
        <v>4</v>
      </c>
      <c r="AX49" s="24">
        <f t="shared" si="1"/>
        <v>0</v>
      </c>
      <c r="AY49" s="24" t="s">
        <v>25</v>
      </c>
    </row>
    <row r="50" spans="46:51">
      <c r="AT50" s="138" t="s">
        <v>81</v>
      </c>
      <c r="AU50" s="23" t="s">
        <v>82</v>
      </c>
      <c r="AV50" s="30">
        <v>0.75</v>
      </c>
      <c r="AW50" s="24">
        <f t="shared" si="0"/>
        <v>7</v>
      </c>
      <c r="AX50" s="24">
        <f t="shared" si="1"/>
        <v>0</v>
      </c>
      <c r="AY50" s="24" t="s">
        <v>59</v>
      </c>
    </row>
    <row r="51" spans="46:51">
      <c r="AT51" s="116"/>
      <c r="AU51" s="23" t="s">
        <v>83</v>
      </c>
      <c r="AV51" s="30">
        <v>0.75</v>
      </c>
      <c r="AW51" s="24">
        <f t="shared" si="0"/>
        <v>7</v>
      </c>
      <c r="AX51" s="24">
        <f t="shared" si="1"/>
        <v>0</v>
      </c>
      <c r="AY51" s="24" t="s">
        <v>59</v>
      </c>
    </row>
    <row r="52" spans="46:51">
      <c r="AT52" s="116"/>
      <c r="AU52" s="23" t="s">
        <v>84</v>
      </c>
      <c r="AV52" s="30">
        <v>0.75</v>
      </c>
      <c r="AW52" s="24">
        <f t="shared" si="0"/>
        <v>6</v>
      </c>
      <c r="AX52" s="24">
        <f t="shared" si="1"/>
        <v>0</v>
      </c>
      <c r="AY52" s="24" t="s">
        <v>59</v>
      </c>
    </row>
    <row r="53" spans="46:51">
      <c r="AT53" s="116"/>
      <c r="AU53" s="23" t="s">
        <v>85</v>
      </c>
      <c r="AV53" s="30">
        <v>0.75</v>
      </c>
      <c r="AW53" s="24">
        <f t="shared" si="0"/>
        <v>8</v>
      </c>
      <c r="AX53" s="24">
        <f t="shared" si="1"/>
        <v>0</v>
      </c>
      <c r="AY53" s="24" t="s">
        <v>59</v>
      </c>
    </row>
    <row r="54" spans="46:51">
      <c r="AT54" s="116"/>
      <c r="AU54" s="23" t="s">
        <v>86</v>
      </c>
      <c r="AV54" s="30">
        <v>0.75</v>
      </c>
      <c r="AW54" s="24">
        <f t="shared" si="0"/>
        <v>6</v>
      </c>
      <c r="AX54" s="24">
        <f t="shared" si="1"/>
        <v>0</v>
      </c>
      <c r="AY54" s="24" t="s">
        <v>59</v>
      </c>
    </row>
    <row r="55" spans="46:51">
      <c r="AT55" s="116"/>
      <c r="AU55" s="23" t="s">
        <v>87</v>
      </c>
      <c r="AV55" s="30">
        <v>0.75</v>
      </c>
      <c r="AW55" s="24">
        <f t="shared" si="0"/>
        <v>6</v>
      </c>
      <c r="AX55" s="24">
        <f t="shared" si="1"/>
        <v>0</v>
      </c>
      <c r="AY55" s="24" t="s">
        <v>59</v>
      </c>
    </row>
    <row r="56" spans="46:51">
      <c r="AT56" s="116"/>
      <c r="AU56" s="23" t="s">
        <v>88</v>
      </c>
      <c r="AV56" s="30">
        <v>0.75</v>
      </c>
      <c r="AW56" s="24">
        <f t="shared" si="0"/>
        <v>6</v>
      </c>
      <c r="AX56" s="24">
        <f t="shared" si="1"/>
        <v>0</v>
      </c>
      <c r="AY56" s="24" t="s">
        <v>25</v>
      </c>
    </row>
    <row r="57" spans="46:51">
      <c r="AT57" s="116"/>
      <c r="AU57" s="23" t="s">
        <v>89</v>
      </c>
      <c r="AV57" s="30">
        <v>0.75</v>
      </c>
      <c r="AW57" s="24">
        <f t="shared" si="0"/>
        <v>7</v>
      </c>
      <c r="AX57" s="24">
        <f t="shared" si="1"/>
        <v>0</v>
      </c>
      <c r="AY57" s="24" t="s">
        <v>59</v>
      </c>
    </row>
    <row r="58" spans="46:51">
      <c r="AT58" s="116"/>
      <c r="AU58" s="23" t="s">
        <v>90</v>
      </c>
      <c r="AV58" s="30">
        <v>0.75</v>
      </c>
      <c r="AW58" s="24">
        <f t="shared" si="0"/>
        <v>7</v>
      </c>
      <c r="AX58" s="24">
        <f t="shared" si="1"/>
        <v>0</v>
      </c>
      <c r="AY58" s="24" t="s">
        <v>25</v>
      </c>
    </row>
    <row r="59" spans="46:51">
      <c r="AT59" s="116"/>
      <c r="AU59" s="23" t="s">
        <v>91</v>
      </c>
      <c r="AV59" s="30">
        <v>0.75</v>
      </c>
      <c r="AW59" s="24">
        <f t="shared" si="0"/>
        <v>6</v>
      </c>
      <c r="AX59" s="24">
        <f t="shared" si="1"/>
        <v>0</v>
      </c>
      <c r="AY59" s="24" t="s">
        <v>25</v>
      </c>
    </row>
    <row r="60" spans="46:51">
      <c r="AT60" s="116"/>
      <c r="AU60" s="23" t="s">
        <v>92</v>
      </c>
      <c r="AV60" s="30">
        <v>0.75</v>
      </c>
      <c r="AW60" s="24">
        <f t="shared" si="0"/>
        <v>7</v>
      </c>
      <c r="AX60" s="24">
        <f t="shared" si="1"/>
        <v>0</v>
      </c>
      <c r="AY60" s="24" t="s">
        <v>25</v>
      </c>
    </row>
    <row r="61" spans="46:51">
      <c r="AT61" s="43"/>
      <c r="AU61" s="43"/>
      <c r="AV61" s="43"/>
      <c r="AW61" s="43"/>
      <c r="AX61" s="43"/>
      <c r="AY61" s="19"/>
    </row>
  </sheetData>
  <mergeCells count="87">
    <mergeCell ref="AF23:AJ23"/>
    <mergeCell ref="AT25:AT38"/>
    <mergeCell ref="AT39:AT49"/>
    <mergeCell ref="AT50:AT60"/>
    <mergeCell ref="B23:F23"/>
    <mergeCell ref="G23:K23"/>
    <mergeCell ref="L23:P23"/>
    <mergeCell ref="Q23:U23"/>
    <mergeCell ref="V23:Z23"/>
    <mergeCell ref="AA23:AE23"/>
    <mergeCell ref="AF21:AJ21"/>
    <mergeCell ref="B22:F22"/>
    <mergeCell ref="G22:K22"/>
    <mergeCell ref="L22:P22"/>
    <mergeCell ref="Q22:U22"/>
    <mergeCell ref="V22:Z22"/>
    <mergeCell ref="AA22:AE22"/>
    <mergeCell ref="AF22:AJ22"/>
    <mergeCell ref="B21:F21"/>
    <mergeCell ref="G21:K21"/>
    <mergeCell ref="L21:P21"/>
    <mergeCell ref="Q21:U21"/>
    <mergeCell ref="V21:Z21"/>
    <mergeCell ref="AA21:AE21"/>
    <mergeCell ref="AA20:AE20"/>
    <mergeCell ref="AF20:AJ20"/>
    <mergeCell ref="B13:G13"/>
    <mergeCell ref="H13:R13"/>
    <mergeCell ref="S13:X13"/>
    <mergeCell ref="Y13:AI13"/>
    <mergeCell ref="G20:K20"/>
    <mergeCell ref="G19:K19"/>
    <mergeCell ref="L19:P19"/>
    <mergeCell ref="Q19:U19"/>
    <mergeCell ref="V19:Z19"/>
    <mergeCell ref="L20:P20"/>
    <mergeCell ref="Q20:U20"/>
    <mergeCell ref="V20:Z20"/>
    <mergeCell ref="AA19:AE19"/>
    <mergeCell ref="B19:F19"/>
    <mergeCell ref="AT13:AU13"/>
    <mergeCell ref="B14:G14"/>
    <mergeCell ref="H14:R14"/>
    <mergeCell ref="S14:X14"/>
    <mergeCell ref="Y14:AI14"/>
    <mergeCell ref="AT14:AT24"/>
    <mergeCell ref="B15:G15"/>
    <mergeCell ref="H15:R15"/>
    <mergeCell ref="S15:X15"/>
    <mergeCell ref="Y15:AI15"/>
    <mergeCell ref="B16:G16"/>
    <mergeCell ref="H16:R16"/>
    <mergeCell ref="S16:X16"/>
    <mergeCell ref="Y16:AI16"/>
    <mergeCell ref="AF19:AJ19"/>
    <mergeCell ref="B20:F20"/>
    <mergeCell ref="BA10:BD10"/>
    <mergeCell ref="B11:G11"/>
    <mergeCell ref="H11:R11"/>
    <mergeCell ref="S11:X11"/>
    <mergeCell ref="Y11:AI11"/>
    <mergeCell ref="B12:G12"/>
    <mergeCell ref="H12:R12"/>
    <mergeCell ref="S12:X12"/>
    <mergeCell ref="Y12:AI12"/>
    <mergeCell ref="AT9:AX9"/>
    <mergeCell ref="B10:G10"/>
    <mergeCell ref="H10:R10"/>
    <mergeCell ref="S10:X10"/>
    <mergeCell ref="Y10:AI10"/>
    <mergeCell ref="AT10:AX10"/>
    <mergeCell ref="B8:G8"/>
    <mergeCell ref="H8:R8"/>
    <mergeCell ref="S8:X8"/>
    <mergeCell ref="Y8:AI8"/>
    <mergeCell ref="B9:G9"/>
    <mergeCell ref="H9:R9"/>
    <mergeCell ref="S9:X9"/>
    <mergeCell ref="Y9:AI9"/>
    <mergeCell ref="F2:AF2"/>
    <mergeCell ref="O4:V4"/>
    <mergeCell ref="AL4:AN4"/>
    <mergeCell ref="B7:G7"/>
    <mergeCell ref="H7:R7"/>
    <mergeCell ref="S7:X7"/>
    <mergeCell ref="Y7:AJ7"/>
    <mergeCell ref="X4:AG4"/>
  </mergeCells>
  <phoneticPr fontId="4"/>
  <dataValidations count="2">
    <dataValidation type="list" allowBlank="1" showInputMessage="1" showErrorMessage="1" sqref="B8:G16" xr:uid="{BD0F0480-3CE0-4CD3-8E02-C35A8C81F2AC}">
      <formula1>"地域貢献活動推進事業,災害対応力向上事業,小規模法人等活動サポート事業"</formula1>
    </dataValidation>
    <dataValidation type="whole" allowBlank="1" showInputMessage="1" showErrorMessage="1" sqref="G20:P22" xr:uid="{614C6964-DC24-4F92-904B-CC3258816316}">
      <formula1>0</formula1>
      <formula2>9999999999</formula2>
    </dataValidation>
  </dataValidations>
  <pageMargins left="0.7" right="0.7" top="0.75" bottom="0.75" header="0.3" footer="0.3"/>
  <pageSetup paperSize="9" scale="89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AEF16-42E2-4F2F-92B5-85E3CAFF388B}">
  <dimension ref="A1:AM71"/>
  <sheetViews>
    <sheetView showGridLines="0" view="pageBreakPreview" zoomScaleNormal="100" zoomScaleSheetLayoutView="100" workbookViewId="0">
      <selection activeCell="AP16" sqref="AP16"/>
    </sheetView>
  </sheetViews>
  <sheetFormatPr defaultColWidth="9" defaultRowHeight="13"/>
  <cols>
    <col min="1" max="1" width="1.26953125" style="76" customWidth="1"/>
    <col min="2" max="20" width="2.453125" style="76" customWidth="1"/>
    <col min="21" max="21" width="2.6328125" style="76" customWidth="1"/>
    <col min="22" max="35" width="2.453125" style="76" customWidth="1"/>
    <col min="36" max="36" width="1.26953125" style="76" customWidth="1"/>
    <col min="37" max="37" width="2.453125" style="76" customWidth="1"/>
    <col min="38" max="39" width="3" style="82" customWidth="1"/>
    <col min="40" max="43" width="3" style="76" customWidth="1"/>
    <col min="44" max="47" width="9" style="76"/>
    <col min="48" max="48" width="9" style="76" customWidth="1"/>
    <col min="49" max="16384" width="9" style="76"/>
  </cols>
  <sheetData>
    <row r="1" spans="1:35" ht="18" customHeight="1"/>
    <row r="2" spans="1:35" ht="30" customHeight="1">
      <c r="E2" s="157" t="s">
        <v>127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77"/>
    </row>
    <row r="3" spans="1:35" ht="22.5" customHeight="1"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</row>
    <row r="4" spans="1:35" ht="18" customHeight="1">
      <c r="B4" s="79"/>
      <c r="C4" s="79"/>
      <c r="D4" s="79"/>
      <c r="E4" s="79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78"/>
      <c r="T4" s="81"/>
      <c r="U4" s="81"/>
      <c r="V4" s="158" t="s">
        <v>128</v>
      </c>
      <c r="W4" s="158"/>
      <c r="X4" s="158"/>
      <c r="Y4" s="158"/>
      <c r="Z4" s="159" t="str">
        <f>'別添4-1'!$X$4</f>
        <v>○○保育園</v>
      </c>
      <c r="AA4" s="159"/>
      <c r="AB4" s="159"/>
      <c r="AC4" s="159"/>
      <c r="AD4" s="159"/>
      <c r="AE4" s="159"/>
      <c r="AF4" s="159"/>
      <c r="AG4" s="159"/>
      <c r="AH4" s="159"/>
      <c r="AI4" s="159"/>
    </row>
    <row r="5" spans="1:35" ht="22.5" customHeight="1"/>
    <row r="6" spans="1:35" ht="18" customHeight="1">
      <c r="A6" s="76" t="s">
        <v>129</v>
      </c>
      <c r="AC6" s="155" t="s">
        <v>130</v>
      </c>
      <c r="AD6" s="155"/>
      <c r="AE6" s="155"/>
      <c r="AF6" s="155"/>
      <c r="AG6" s="155"/>
      <c r="AH6" s="155"/>
      <c r="AI6" s="155"/>
    </row>
    <row r="7" spans="1:35" ht="6" customHeight="1">
      <c r="AC7" s="156"/>
      <c r="AD7" s="156"/>
      <c r="AE7" s="156"/>
      <c r="AF7" s="156"/>
      <c r="AG7" s="156"/>
      <c r="AH7" s="156"/>
      <c r="AI7" s="156"/>
    </row>
    <row r="8" spans="1:35" ht="30" customHeight="1">
      <c r="B8" s="151" t="s">
        <v>131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2">
        <f>'別添4-1'!$V$23</f>
        <v>0</v>
      </c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</row>
    <row r="9" spans="1:35" ht="30" customHeight="1">
      <c r="B9" s="151" t="s">
        <v>132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2">
        <f>'別添4-1'!$AA$23</f>
        <v>0</v>
      </c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</row>
    <row r="10" spans="1:35" ht="30" customHeight="1" thickBot="1">
      <c r="B10" s="151" t="s">
        <v>133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2">
        <f>'別添4-1'!$AF$23</f>
        <v>0</v>
      </c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</row>
    <row r="11" spans="1:35" ht="30" customHeight="1" thickTop="1">
      <c r="B11" s="145" t="s">
        <v>134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53">
        <f>SUM(X8:AI10)</f>
        <v>0</v>
      </c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</row>
    <row r="12" spans="1:35" ht="22.5" customHeight="1"/>
    <row r="13" spans="1:35" ht="18" customHeight="1">
      <c r="A13" s="76" t="s">
        <v>135</v>
      </c>
      <c r="AC13" s="155" t="s">
        <v>130</v>
      </c>
      <c r="AD13" s="155"/>
      <c r="AE13" s="155"/>
      <c r="AF13" s="155"/>
      <c r="AG13" s="155"/>
      <c r="AH13" s="155"/>
      <c r="AI13" s="155"/>
    </row>
    <row r="14" spans="1:35" ht="6" customHeight="1">
      <c r="AC14" s="156"/>
      <c r="AD14" s="156"/>
      <c r="AE14" s="156"/>
      <c r="AF14" s="156"/>
      <c r="AG14" s="156"/>
      <c r="AH14" s="156"/>
      <c r="AI14" s="156"/>
    </row>
    <row r="15" spans="1:35" ht="30" customHeight="1"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</row>
    <row r="16" spans="1:35" ht="30" customHeight="1"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</row>
    <row r="17" spans="2:35" ht="30" customHeight="1"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</row>
    <row r="18" spans="2:35" ht="30" customHeight="1"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</row>
    <row r="19" spans="2:35" ht="30" customHeight="1"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</row>
    <row r="20" spans="2:35" ht="30" customHeight="1"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</row>
    <row r="21" spans="2:35" ht="30" customHeight="1"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</row>
    <row r="22" spans="2:35" ht="30" customHeight="1"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</row>
    <row r="23" spans="2:35" ht="30" customHeight="1" thickBot="1"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</row>
    <row r="24" spans="2:35" ht="30" customHeight="1" thickTop="1">
      <c r="B24" s="145" t="s">
        <v>134</v>
      </c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6">
        <f>SUM(X15:AI23)</f>
        <v>0</v>
      </c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</row>
    <row r="25" spans="2:35" ht="18" customHeight="1"/>
    <row r="26" spans="2:35" ht="18" customHeight="1">
      <c r="B26" s="76" t="s">
        <v>136</v>
      </c>
    </row>
    <row r="27" spans="2:35" ht="18" customHeight="1"/>
    <row r="28" spans="2:35" ht="18" customHeight="1"/>
    <row r="29" spans="2:35" ht="18" customHeight="1"/>
    <row r="30" spans="2:35" ht="18" customHeight="1"/>
    <row r="31" spans="2:35" ht="18" customHeight="1"/>
    <row r="32" spans="2:35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sheet="1" objects="1" scenarios="1"/>
  <mergeCells count="33">
    <mergeCell ref="E2:AF2"/>
    <mergeCell ref="V4:Y4"/>
    <mergeCell ref="Z4:AI4"/>
    <mergeCell ref="AC6:AI7"/>
    <mergeCell ref="B8:W8"/>
    <mergeCell ref="X8:AI8"/>
    <mergeCell ref="B17:W17"/>
    <mergeCell ref="X17:AI17"/>
    <mergeCell ref="B9:W9"/>
    <mergeCell ref="X9:AI9"/>
    <mergeCell ref="B10:W10"/>
    <mergeCell ref="X10:AI10"/>
    <mergeCell ref="B11:W11"/>
    <mergeCell ref="X11:AI11"/>
    <mergeCell ref="AC13:AI14"/>
    <mergeCell ref="B15:W15"/>
    <mergeCell ref="X15:AI15"/>
    <mergeCell ref="B16:W16"/>
    <mergeCell ref="X16:AI16"/>
    <mergeCell ref="B18:W18"/>
    <mergeCell ref="X18:AI18"/>
    <mergeCell ref="B19:W19"/>
    <mergeCell ref="X19:AI19"/>
    <mergeCell ref="B20:W20"/>
    <mergeCell ref="X20:AI20"/>
    <mergeCell ref="B24:W24"/>
    <mergeCell ref="X24:AI24"/>
    <mergeCell ref="B21:W21"/>
    <mergeCell ref="X21:AI21"/>
    <mergeCell ref="B22:W22"/>
    <mergeCell ref="X22:AI22"/>
    <mergeCell ref="B23:W23"/>
    <mergeCell ref="X23:AI23"/>
  </mergeCells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E6CD6-D001-4346-B0C4-0E43DB06B7DD}">
  <sheetPr>
    <pageSetUpPr fitToPage="1"/>
  </sheetPr>
  <dimension ref="A1:AK67"/>
  <sheetViews>
    <sheetView showGridLines="0" view="pageBreakPreview" zoomScale="85" zoomScaleNormal="100" zoomScaleSheetLayoutView="85" workbookViewId="0">
      <selection activeCell="AO24" sqref="AO24"/>
    </sheetView>
  </sheetViews>
  <sheetFormatPr defaultColWidth="9" defaultRowHeight="12.5"/>
  <cols>
    <col min="1" max="11" width="2.453125" style="4" customWidth="1"/>
    <col min="12" max="12" width="3.08984375" style="4" customWidth="1"/>
    <col min="13" max="18" width="2.453125" style="4" customWidth="1"/>
    <col min="19" max="36" width="3" style="4" customWidth="1"/>
    <col min="37" max="37" width="2.453125" style="4" customWidth="1"/>
    <col min="38" max="16384" width="9" style="4"/>
  </cols>
  <sheetData>
    <row r="1" spans="1:37" ht="18.7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7" ht="18" customHeight="1">
      <c r="B2" s="44" t="s">
        <v>93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18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ht="18" customHeight="1">
      <c r="A4" s="6"/>
      <c r="B4" s="172" t="s">
        <v>94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6"/>
    </row>
    <row r="5" spans="1:37" ht="21" customHeight="1">
      <c r="A5" s="6"/>
      <c r="B5" s="6"/>
      <c r="C5" s="6"/>
      <c r="D5" s="6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6"/>
      <c r="AI5" s="6"/>
      <c r="AJ5" s="6"/>
      <c r="AK5" s="6"/>
    </row>
    <row r="6" spans="1:37" ht="28.5" customHeight="1">
      <c r="A6" s="6"/>
      <c r="B6" s="173" t="s">
        <v>6</v>
      </c>
      <c r="C6" s="174"/>
      <c r="D6" s="174"/>
      <c r="E6" s="174"/>
      <c r="F6" s="174"/>
      <c r="G6" s="174"/>
      <c r="H6" s="174"/>
      <c r="I6" s="174"/>
      <c r="J6" s="175"/>
      <c r="K6" s="176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8"/>
      <c r="AK6" s="6"/>
    </row>
    <row r="7" spans="1:37" ht="23.25" customHeight="1">
      <c r="A7" s="6"/>
      <c r="B7" s="179" t="s">
        <v>95</v>
      </c>
      <c r="C7" s="180"/>
      <c r="D7" s="180"/>
      <c r="E7" s="180"/>
      <c r="F7" s="180"/>
      <c r="G7" s="180"/>
      <c r="H7" s="180"/>
      <c r="I7" s="180"/>
      <c r="J7" s="181"/>
      <c r="K7" s="46" t="s">
        <v>96</v>
      </c>
      <c r="L7" s="46"/>
      <c r="M7" s="46"/>
      <c r="N7" s="47"/>
      <c r="O7" s="47"/>
      <c r="P7" s="47"/>
      <c r="Q7" s="47"/>
      <c r="R7" s="47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8"/>
      <c r="AK7" s="6"/>
    </row>
    <row r="8" spans="1:37" ht="23.25" customHeight="1">
      <c r="A8" s="49"/>
      <c r="B8" s="182"/>
      <c r="C8" s="183"/>
      <c r="D8" s="183"/>
      <c r="E8" s="183"/>
      <c r="F8" s="183"/>
      <c r="G8" s="183"/>
      <c r="H8" s="183"/>
      <c r="I8" s="183"/>
      <c r="J8" s="184"/>
      <c r="K8" s="50" t="s">
        <v>97</v>
      </c>
      <c r="L8" s="50"/>
      <c r="M8" s="50"/>
      <c r="N8" s="50"/>
      <c r="O8" s="50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0"/>
      <c r="AG8" s="50"/>
      <c r="AH8" s="50"/>
      <c r="AI8" s="50"/>
      <c r="AJ8" s="52"/>
      <c r="AK8" s="49"/>
    </row>
    <row r="9" spans="1:37" ht="27.75" customHeight="1">
      <c r="A9" s="49"/>
      <c r="B9" s="53"/>
      <c r="C9" s="54" t="s">
        <v>98</v>
      </c>
      <c r="D9" s="54"/>
      <c r="E9" s="54"/>
      <c r="F9" s="54"/>
      <c r="G9" s="54"/>
      <c r="H9" s="54"/>
      <c r="I9" s="54"/>
      <c r="J9" s="55"/>
      <c r="K9" s="185" t="s">
        <v>99</v>
      </c>
      <c r="L9" s="186"/>
      <c r="M9" s="186"/>
      <c r="N9" s="186"/>
      <c r="O9" s="186"/>
      <c r="P9" s="186"/>
      <c r="Q9" s="186"/>
      <c r="R9" s="187"/>
      <c r="S9" s="56" t="s">
        <v>100</v>
      </c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7"/>
      <c r="AK9" s="49"/>
    </row>
    <row r="10" spans="1:37" ht="18" customHeight="1">
      <c r="A10" s="49"/>
      <c r="B10" s="58"/>
      <c r="C10" s="41" t="s">
        <v>101</v>
      </c>
      <c r="D10" s="49"/>
      <c r="E10" s="49"/>
      <c r="F10" s="49"/>
      <c r="G10" s="49"/>
      <c r="H10" s="49"/>
      <c r="I10" s="49"/>
      <c r="J10" s="59"/>
      <c r="K10" s="188"/>
      <c r="L10" s="189"/>
      <c r="M10" s="189"/>
      <c r="N10" s="189"/>
      <c r="O10" s="189"/>
      <c r="P10" s="189"/>
      <c r="Q10" s="189"/>
      <c r="R10" s="190"/>
      <c r="S10" s="49" t="s">
        <v>102</v>
      </c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59"/>
      <c r="AK10" s="49"/>
    </row>
    <row r="11" spans="1:37" ht="18" customHeight="1">
      <c r="A11" s="49"/>
      <c r="B11" s="58"/>
      <c r="C11" s="60" t="s">
        <v>103</v>
      </c>
      <c r="D11" s="49"/>
      <c r="E11" s="49"/>
      <c r="F11" s="49"/>
      <c r="G11" s="49"/>
      <c r="H11" s="49"/>
      <c r="I11" s="49"/>
      <c r="J11" s="59"/>
      <c r="K11" s="166"/>
      <c r="L11" s="167"/>
      <c r="M11" s="167"/>
      <c r="N11" s="167"/>
      <c r="O11" s="167"/>
      <c r="P11" s="167"/>
      <c r="Q11" s="167"/>
      <c r="R11" s="168"/>
      <c r="S11" s="191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3"/>
      <c r="AK11" s="49"/>
    </row>
    <row r="12" spans="1:37" ht="18" customHeight="1">
      <c r="A12" s="49"/>
      <c r="B12" s="58"/>
      <c r="C12" s="60" t="s">
        <v>104</v>
      </c>
      <c r="D12" s="49"/>
      <c r="E12" s="49"/>
      <c r="F12" s="49"/>
      <c r="G12" s="49"/>
      <c r="H12" s="49"/>
      <c r="I12" s="49"/>
      <c r="J12" s="59"/>
      <c r="K12" s="166"/>
      <c r="L12" s="167"/>
      <c r="M12" s="167"/>
      <c r="N12" s="167"/>
      <c r="O12" s="167"/>
      <c r="P12" s="167"/>
      <c r="Q12" s="167"/>
      <c r="R12" s="168"/>
      <c r="S12" s="191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3"/>
      <c r="AK12" s="49"/>
    </row>
    <row r="13" spans="1:37" ht="18" customHeight="1">
      <c r="A13" s="49"/>
      <c r="B13" s="58"/>
      <c r="C13" s="19"/>
      <c r="D13" s="49"/>
      <c r="E13" s="49"/>
      <c r="F13" s="49"/>
      <c r="G13" s="49"/>
      <c r="H13" s="49"/>
      <c r="I13" s="49"/>
      <c r="J13" s="59"/>
      <c r="K13" s="166"/>
      <c r="L13" s="167"/>
      <c r="M13" s="167"/>
      <c r="N13" s="167"/>
      <c r="O13" s="167"/>
      <c r="P13" s="167"/>
      <c r="Q13" s="167"/>
      <c r="R13" s="168"/>
      <c r="S13" s="194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6"/>
      <c r="AK13" s="49"/>
    </row>
    <row r="14" spans="1:37" ht="18" customHeight="1">
      <c r="A14" s="49"/>
      <c r="B14" s="58"/>
      <c r="C14" s="49"/>
      <c r="D14" s="49"/>
      <c r="E14" s="49"/>
      <c r="F14" s="49"/>
      <c r="G14" s="49"/>
      <c r="H14" s="49"/>
      <c r="I14" s="49"/>
      <c r="J14" s="59"/>
      <c r="K14" s="166"/>
      <c r="L14" s="167"/>
      <c r="M14" s="167"/>
      <c r="N14" s="167"/>
      <c r="O14" s="167"/>
      <c r="P14" s="167"/>
      <c r="Q14" s="167"/>
      <c r="R14" s="168"/>
      <c r="S14" s="49" t="s">
        <v>105</v>
      </c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59"/>
      <c r="AK14" s="49"/>
    </row>
    <row r="15" spans="1:37" ht="105" customHeight="1">
      <c r="A15" s="49"/>
      <c r="B15" s="61"/>
      <c r="C15" s="50"/>
      <c r="D15" s="50"/>
      <c r="E15" s="50"/>
      <c r="F15" s="50"/>
      <c r="G15" s="50"/>
      <c r="H15" s="50"/>
      <c r="I15" s="50"/>
      <c r="J15" s="52"/>
      <c r="K15" s="169"/>
      <c r="L15" s="170"/>
      <c r="M15" s="170"/>
      <c r="N15" s="170"/>
      <c r="O15" s="170"/>
      <c r="P15" s="170"/>
      <c r="Q15" s="170"/>
      <c r="R15" s="171"/>
      <c r="S15" s="194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6"/>
      <c r="AK15" s="49"/>
    </row>
    <row r="16" spans="1:37" ht="18" customHeight="1">
      <c r="A16" s="49"/>
      <c r="B16" s="58" t="s">
        <v>106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59"/>
      <c r="AK16" s="49"/>
    </row>
    <row r="17" spans="1:37" ht="18" customHeight="1">
      <c r="A17" s="49"/>
      <c r="B17" s="58" t="s">
        <v>107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59"/>
      <c r="AK17" s="49"/>
    </row>
    <row r="18" spans="1:37" ht="21" customHeight="1">
      <c r="A18" s="49"/>
      <c r="B18" s="58"/>
      <c r="C18" s="62" t="s">
        <v>108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5"/>
      <c r="AK18" s="49"/>
    </row>
    <row r="19" spans="1:37" ht="21" customHeight="1">
      <c r="A19" s="49"/>
      <c r="B19" s="63"/>
      <c r="C19" s="58" t="s">
        <v>109</v>
      </c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59"/>
      <c r="AK19" s="49"/>
    </row>
    <row r="20" spans="1:37" ht="63" customHeight="1">
      <c r="A20" s="49"/>
      <c r="B20" s="58"/>
      <c r="C20" s="160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2"/>
      <c r="AK20" s="49"/>
    </row>
    <row r="21" spans="1:37" ht="37.5" customHeight="1">
      <c r="A21" s="49"/>
      <c r="B21" s="63"/>
      <c r="C21" s="58" t="s">
        <v>110</v>
      </c>
      <c r="D21" s="1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59"/>
      <c r="AK21" s="49"/>
    </row>
    <row r="22" spans="1:37" ht="85.5" customHeight="1">
      <c r="A22" s="49"/>
      <c r="B22" s="58"/>
      <c r="C22" s="163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5"/>
      <c r="AK22" s="49"/>
    </row>
    <row r="23" spans="1:37" ht="28.5" customHeight="1">
      <c r="A23" s="49"/>
      <c r="B23" s="63"/>
      <c r="C23" s="64" t="s">
        <v>111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5"/>
      <c r="AK23" s="49"/>
    </row>
    <row r="24" spans="1:37" ht="21" customHeight="1">
      <c r="A24" s="49"/>
      <c r="B24" s="58"/>
      <c r="C24" s="166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8"/>
      <c r="AK24" s="49"/>
    </row>
    <row r="25" spans="1:37" ht="21" customHeight="1">
      <c r="A25" s="49"/>
      <c r="B25" s="58"/>
      <c r="C25" s="166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8"/>
      <c r="AK25" s="49"/>
    </row>
    <row r="26" spans="1:37" ht="21" customHeight="1">
      <c r="A26" s="49"/>
      <c r="B26" s="58"/>
      <c r="C26" s="166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8"/>
      <c r="AK26" s="49"/>
    </row>
    <row r="27" spans="1:37" ht="21" customHeight="1">
      <c r="A27" s="49"/>
      <c r="B27" s="58"/>
      <c r="C27" s="166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8"/>
      <c r="AK27" s="49"/>
    </row>
    <row r="28" spans="1:37" ht="21" customHeight="1">
      <c r="A28" s="49"/>
      <c r="B28" s="58"/>
      <c r="C28" s="166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8"/>
      <c r="AK28" s="49"/>
    </row>
    <row r="29" spans="1:37" ht="21" customHeight="1">
      <c r="A29" s="19"/>
      <c r="B29" s="65"/>
      <c r="C29" s="169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1"/>
      <c r="AK29" s="19"/>
    </row>
    <row r="30" spans="1:37" ht="21" customHeight="1">
      <c r="A30" s="19"/>
      <c r="B30" s="19"/>
      <c r="C30" s="1" t="s">
        <v>112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</row>
    <row r="31" spans="1:37" ht="21" customHeight="1">
      <c r="A31" s="19"/>
      <c r="B31" s="19"/>
      <c r="C31" s="1" t="s">
        <v>113</v>
      </c>
      <c r="D31" s="1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</row>
    <row r="32" spans="1:37" ht="21" customHeight="1">
      <c r="A32" s="19"/>
      <c r="B32" s="19"/>
      <c r="D32" s="66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</row>
    <row r="33" spans="1:37" ht="21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</row>
    <row r="34" spans="1:37" ht="18" customHeight="1"/>
    <row r="35" spans="1:37" ht="18" customHeight="1"/>
    <row r="36" spans="1:37" ht="18" customHeight="1"/>
    <row r="37" spans="1:37" ht="18" customHeight="1"/>
    <row r="38" spans="1:37" ht="18" customHeight="1"/>
    <row r="39" spans="1:37" ht="18" customHeight="1"/>
    <row r="40" spans="1:37" ht="18" customHeight="1"/>
    <row r="41" spans="1:37" ht="18" customHeight="1"/>
    <row r="42" spans="1:37" ht="18" customHeight="1"/>
    <row r="43" spans="1:37" ht="18" customHeight="1"/>
    <row r="44" spans="1:37" ht="18" customHeight="1"/>
    <row r="45" spans="1:37" ht="18" customHeight="1"/>
    <row r="46" spans="1:37" ht="18" customHeight="1"/>
    <row r="47" spans="1:37" ht="18" customHeight="1"/>
    <row r="48" spans="1:3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</sheetData>
  <mergeCells count="11">
    <mergeCell ref="C20:AJ20"/>
    <mergeCell ref="C22:AJ22"/>
    <mergeCell ref="C24:AJ29"/>
    <mergeCell ref="B4:AJ4"/>
    <mergeCell ref="B6:J6"/>
    <mergeCell ref="K6:AJ6"/>
    <mergeCell ref="B7:J8"/>
    <mergeCell ref="K9:R9"/>
    <mergeCell ref="K10:R15"/>
    <mergeCell ref="S11:AJ13"/>
    <mergeCell ref="S15:AJ15"/>
  </mergeCells>
  <phoneticPr fontId="4"/>
  <dataValidations count="1">
    <dataValidation type="list" allowBlank="1" showInputMessage="1" showErrorMessage="1" sqref="K6:AJ6" xr:uid="{9F122DC2-C49C-4E31-834E-86874E27B420}">
      <formula1>"地域貢献活動推進事業,災害対応力向上事業,小規模法人等活動サポート事業"</formula1>
    </dataValidation>
  </dataValidations>
  <pageMargins left="0.7" right="0.7" top="0.75" bottom="0.75" header="0.3" footer="0.3"/>
  <pageSetup paperSize="9" scale="87" fitToHeight="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0C4A7-237C-4C86-BA8A-8283649C632D}">
  <sheetPr>
    <pageSetUpPr fitToPage="1"/>
  </sheetPr>
  <dimension ref="A1:F20"/>
  <sheetViews>
    <sheetView workbookViewId="0">
      <selection activeCell="A20" sqref="A20"/>
    </sheetView>
  </sheetViews>
  <sheetFormatPr defaultColWidth="9" defaultRowHeight="14"/>
  <cols>
    <col min="1" max="1" width="18.453125" style="67" customWidth="1"/>
    <col min="2" max="2" width="29.36328125" style="67" customWidth="1"/>
    <col min="3" max="3" width="15.26953125" style="67" customWidth="1"/>
    <col min="4" max="4" width="12.6328125" style="67" customWidth="1"/>
    <col min="5" max="5" width="20.36328125" style="67" customWidth="1"/>
    <col min="6" max="6" width="20" style="67" customWidth="1"/>
    <col min="7" max="16384" width="9" style="67"/>
  </cols>
  <sheetData>
    <row r="1" spans="1:6" ht="21.75" customHeight="1">
      <c r="A1" s="197" t="s">
        <v>114</v>
      </c>
      <c r="B1" s="197"/>
      <c r="C1" s="197"/>
      <c r="D1" s="197"/>
      <c r="E1" s="197"/>
      <c r="F1" s="197"/>
    </row>
    <row r="2" spans="1:6" ht="30" customHeight="1"/>
    <row r="3" spans="1:6" ht="23.25" customHeight="1">
      <c r="A3" s="68" t="s">
        <v>115</v>
      </c>
      <c r="B3" s="69" t="str">
        <f>'別添4-1'!O4</f>
        <v>社会福祉法人〇〇</v>
      </c>
    </row>
    <row r="4" spans="1:6" ht="23.25" customHeight="1">
      <c r="A4" s="68"/>
    </row>
    <row r="5" spans="1:6" ht="23.25" customHeight="1">
      <c r="A5" s="68" t="s">
        <v>116</v>
      </c>
      <c r="B5" s="69" t="str">
        <f>'別添4-1'!X4</f>
        <v>○○保育園</v>
      </c>
    </row>
    <row r="6" spans="1:6" ht="23.25" customHeight="1">
      <c r="A6" s="68"/>
      <c r="B6" s="70"/>
    </row>
    <row r="7" spans="1:6" ht="23.25" customHeight="1">
      <c r="A7" s="68" t="s">
        <v>117</v>
      </c>
      <c r="B7" s="74"/>
    </row>
    <row r="8" spans="1:6" ht="21.75" customHeight="1"/>
    <row r="9" spans="1:6" s="72" customFormat="1" ht="21" customHeight="1">
      <c r="A9" s="71" t="s">
        <v>118</v>
      </c>
      <c r="B9" s="71" t="s">
        <v>119</v>
      </c>
      <c r="C9" s="71" t="s">
        <v>120</v>
      </c>
      <c r="D9" s="71" t="s">
        <v>121</v>
      </c>
      <c r="E9" s="71" t="s">
        <v>122</v>
      </c>
      <c r="F9" s="71" t="s">
        <v>123</v>
      </c>
    </row>
    <row r="10" spans="1:6" ht="30" customHeight="1">
      <c r="A10" s="74"/>
      <c r="B10" s="74"/>
      <c r="C10" s="75"/>
      <c r="D10" s="74"/>
      <c r="E10" s="73">
        <f>C10*D10</f>
        <v>0</v>
      </c>
      <c r="F10" s="73">
        <f>ROUNDDOWN(E10/2,-3)</f>
        <v>0</v>
      </c>
    </row>
    <row r="11" spans="1:6" ht="30" customHeight="1">
      <c r="A11" s="74"/>
      <c r="B11" s="74"/>
      <c r="C11" s="74"/>
      <c r="D11" s="74"/>
      <c r="E11" s="73">
        <f t="shared" ref="E11:E19" si="0">C11*D11</f>
        <v>0</v>
      </c>
      <c r="F11" s="73">
        <f t="shared" ref="F11:F19" si="1">ROUNDDOWN(E11/2,-3)</f>
        <v>0</v>
      </c>
    </row>
    <row r="12" spans="1:6" ht="30" customHeight="1">
      <c r="A12" s="74"/>
      <c r="B12" s="74"/>
      <c r="C12" s="74"/>
      <c r="D12" s="74"/>
      <c r="E12" s="73">
        <f t="shared" si="0"/>
        <v>0</v>
      </c>
      <c r="F12" s="73">
        <f t="shared" si="1"/>
        <v>0</v>
      </c>
    </row>
    <row r="13" spans="1:6" ht="30" customHeight="1">
      <c r="A13" s="74"/>
      <c r="B13" s="74"/>
      <c r="C13" s="74"/>
      <c r="D13" s="74"/>
      <c r="E13" s="73">
        <f t="shared" si="0"/>
        <v>0</v>
      </c>
      <c r="F13" s="73">
        <f t="shared" si="1"/>
        <v>0</v>
      </c>
    </row>
    <row r="14" spans="1:6" ht="30" customHeight="1">
      <c r="A14" s="74"/>
      <c r="B14" s="74"/>
      <c r="C14" s="74"/>
      <c r="D14" s="74"/>
      <c r="E14" s="73">
        <f t="shared" si="0"/>
        <v>0</v>
      </c>
      <c r="F14" s="73">
        <f t="shared" si="1"/>
        <v>0</v>
      </c>
    </row>
    <row r="15" spans="1:6" ht="30" customHeight="1">
      <c r="A15" s="74"/>
      <c r="B15" s="74"/>
      <c r="C15" s="74"/>
      <c r="D15" s="74"/>
      <c r="E15" s="73">
        <f t="shared" si="0"/>
        <v>0</v>
      </c>
      <c r="F15" s="73">
        <f t="shared" si="1"/>
        <v>0</v>
      </c>
    </row>
    <row r="16" spans="1:6" ht="30" customHeight="1">
      <c r="A16" s="74"/>
      <c r="B16" s="74"/>
      <c r="C16" s="74"/>
      <c r="D16" s="74"/>
      <c r="E16" s="73">
        <f t="shared" si="0"/>
        <v>0</v>
      </c>
      <c r="F16" s="73">
        <f t="shared" si="1"/>
        <v>0</v>
      </c>
    </row>
    <row r="17" spans="1:6" ht="30" customHeight="1">
      <c r="A17" s="74"/>
      <c r="B17" s="74"/>
      <c r="C17" s="74"/>
      <c r="D17" s="74"/>
      <c r="E17" s="73">
        <f t="shared" si="0"/>
        <v>0</v>
      </c>
      <c r="F17" s="73">
        <f t="shared" si="1"/>
        <v>0</v>
      </c>
    </row>
    <row r="18" spans="1:6" ht="30" customHeight="1">
      <c r="A18" s="74"/>
      <c r="B18" s="74"/>
      <c r="C18" s="74"/>
      <c r="D18" s="74"/>
      <c r="E18" s="73">
        <f t="shared" si="0"/>
        <v>0</v>
      </c>
      <c r="F18" s="73">
        <f t="shared" si="1"/>
        <v>0</v>
      </c>
    </row>
    <row r="19" spans="1:6" ht="30" customHeight="1">
      <c r="A19" s="74"/>
      <c r="B19" s="74"/>
      <c r="C19" s="74"/>
      <c r="D19" s="74"/>
      <c r="E19" s="73">
        <f t="shared" si="0"/>
        <v>0</v>
      </c>
      <c r="F19" s="73">
        <f t="shared" si="1"/>
        <v>0</v>
      </c>
    </row>
    <row r="20" spans="1:6" ht="18.75" customHeight="1">
      <c r="A20" s="67" t="s">
        <v>124</v>
      </c>
    </row>
  </sheetData>
  <mergeCells count="1">
    <mergeCell ref="A1:F1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作成書類について</vt:lpstr>
      <vt:lpstr>別添4-1</vt:lpstr>
      <vt:lpstr>決算見込書</vt:lpstr>
      <vt:lpstr>別紙１</vt:lpstr>
      <vt:lpstr>別紙2</vt:lpstr>
      <vt:lpstr>決算見込書!Print_Area</vt:lpstr>
      <vt:lpstr>作成書類について!Print_Area</vt:lpstr>
      <vt:lpstr>別紙１!Print_Area</vt:lpstr>
      <vt:lpstr>'別添4-1'!Print_Area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池下　香織</dc:creator>
  <cp:lastModifiedBy>池下　香織</cp:lastModifiedBy>
  <dcterms:created xsi:type="dcterms:W3CDTF">2023-05-16T04:36:03Z</dcterms:created>
  <dcterms:modified xsi:type="dcterms:W3CDTF">2024-06-07T05:44:53Z</dcterms:modified>
</cp:coreProperties>
</file>