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1 HP掲載\01 申請\"/>
    </mc:Choice>
  </mc:AlternateContent>
  <xr:revisionPtr revIDLastSave="0" documentId="13_ncr:1_{BB818207-B132-4635-8FD0-8962DA0932A6}" xr6:coauthVersionLast="36" xr6:coauthVersionMax="36" xr10:uidLastSave="{00000000-0000-0000-0000-000000000000}"/>
  <bookViews>
    <workbookView xWindow="0" yWindow="0" windowWidth="19200" windowHeight="6860" tabRatio="926" xr2:uid="{00000000-000D-0000-FFFF-FFFF00000000}"/>
  </bookViews>
  <sheets>
    <sheet name="作成書類について" sheetId="29" r:id="rId1"/>
    <sheet name="別添1-1-1" sheetId="2" r:id="rId2"/>
    <sheet name="予算見込書" sheetId="28" r:id="rId3"/>
    <sheet name="別添2-1-1 " sheetId="13" r:id="rId4"/>
    <sheet name="別添2-2" sheetId="27" r:id="rId5"/>
    <sheet name="別添3-1" sheetId="24" r:id="rId6"/>
    <sheet name="別添3-2" sheetId="25" r:id="rId7"/>
  </sheets>
  <definedNames>
    <definedName name="_xlnm.Print_Area" localSheetId="0">作成書類について!$A$1:$E$25</definedName>
    <definedName name="_xlnm.Print_Area" localSheetId="1">'別添1-1-1'!$A$1:$AK$24</definedName>
    <definedName name="_xlnm.Print_Area" localSheetId="3">'別添2-1-1 '!$A$1:$AK$19</definedName>
    <definedName name="_xlnm.Print_Area" localSheetId="4">'別添2-2'!$A$1:$AH$43</definedName>
    <definedName name="_xlnm.Print_Area" localSheetId="5">'別添3-1'!$A$1:$AJ$29</definedName>
    <definedName name="_xlnm.Print_Area" localSheetId="6">'別添3-2'!$A$1:$AJ$46</definedName>
    <definedName name="_xlnm.Print_Area" localSheetId="2">予算見込書!$A$1:$AJ$27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L15" i="2" l="1"/>
  <c r="Q15" i="2" l="1"/>
  <c r="Z4" i="28" l="1"/>
  <c r="W5" i="25" l="1"/>
  <c r="F5" i="25"/>
  <c r="F6" i="24"/>
  <c r="F2" i="27"/>
  <c r="Y7" i="13"/>
  <c r="X24" i="28" l="1"/>
  <c r="AF4" i="13" l="1"/>
  <c r="N4" i="13"/>
  <c r="W4" i="13"/>
  <c r="AM9" i="2" l="1"/>
  <c r="AU14" i="2" s="1"/>
  <c r="Q16" i="2" l="1"/>
  <c r="Q14" i="2"/>
  <c r="AP14" i="2" l="1"/>
  <c r="AQ14" i="2" s="1"/>
  <c r="AP25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4" i="2"/>
  <c r="AP23" i="2"/>
  <c r="AP22" i="2"/>
  <c r="AP21" i="2"/>
  <c r="AP20" i="2"/>
  <c r="AP19" i="2"/>
  <c r="AP18" i="2"/>
  <c r="AP17" i="2"/>
  <c r="AP16" i="2"/>
  <c r="AP15" i="2"/>
  <c r="AQ15" i="2" s="1"/>
  <c r="AQ53" i="2" l="1"/>
  <c r="AQ30" i="2"/>
  <c r="AQ38" i="2"/>
  <c r="AQ46" i="2"/>
  <c r="AQ54" i="2"/>
  <c r="AQ55" i="2"/>
  <c r="AQ23" i="2"/>
  <c r="AQ24" i="2"/>
  <c r="AQ32" i="2"/>
  <c r="AQ40" i="2"/>
  <c r="AQ48" i="2"/>
  <c r="AQ56" i="2"/>
  <c r="AQ31" i="2"/>
  <c r="AQ18" i="2"/>
  <c r="AQ17" i="2"/>
  <c r="AQ25" i="2"/>
  <c r="AQ33" i="2"/>
  <c r="AQ41" i="2"/>
  <c r="AQ49" i="2"/>
  <c r="AQ57" i="2"/>
  <c r="AQ22" i="2"/>
  <c r="AQ58" i="2"/>
  <c r="AQ39" i="2"/>
  <c r="AQ26" i="2"/>
  <c r="AQ50" i="2"/>
  <c r="AQ19" i="2"/>
  <c r="AQ27" i="2"/>
  <c r="AQ35" i="2"/>
  <c r="AQ43" i="2"/>
  <c r="AQ51" i="2"/>
  <c r="AQ59" i="2"/>
  <c r="AQ47" i="2"/>
  <c r="AQ16" i="2"/>
  <c r="AQ42" i="2"/>
  <c r="AQ20" i="2"/>
  <c r="AQ28" i="2"/>
  <c r="AQ36" i="2"/>
  <c r="AQ44" i="2"/>
  <c r="AQ52" i="2"/>
  <c r="AQ60" i="2"/>
  <c r="AQ34" i="2"/>
  <c r="AQ21" i="2"/>
  <c r="AQ29" i="2"/>
  <c r="AQ37" i="2"/>
  <c r="AQ45" i="2"/>
  <c r="AU9" i="2" l="1"/>
  <c r="AU12" i="2" s="1"/>
  <c r="V15" i="2" s="1"/>
  <c r="AW12" i="2" l="1"/>
  <c r="AA15" i="2" s="1"/>
  <c r="AU11" i="2"/>
  <c r="AW11" i="2" s="1"/>
  <c r="V16" i="2" l="1"/>
  <c r="AA14" i="2"/>
  <c r="AA16" i="2"/>
  <c r="G17" i="2"/>
  <c r="AF14" i="2" l="1"/>
  <c r="AF16" i="2"/>
  <c r="AA17" i="2"/>
  <c r="X9" i="28" s="1"/>
  <c r="V17" i="2"/>
  <c r="X8" i="28" s="1"/>
  <c r="AF15" i="2"/>
  <c r="AF17" i="2" l="1"/>
  <c r="X10" i="28" s="1"/>
  <c r="X1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M9" authorId="0" shapeId="0" xr:uid="{4B51A582-D2E2-4135-844A-62703BBE5A9D}">
      <text>
        <r>
          <rPr>
            <b/>
            <sz val="9"/>
            <color indexed="81"/>
            <rFont val="ＭＳ Ｐゴシック"/>
            <family val="3"/>
            <charset val="128"/>
          </rPr>
          <t>必ず所在地を記入してください！
京都市の場合は○○区まで記入願います！
※補助率を自動で設定する計算式を入力しています。</t>
        </r>
      </text>
    </comment>
    <comment ref="G14" authorId="1" shapeId="0" xr:uid="{AF1F1CDF-2A79-423C-9657-FB514A5BAD32}">
      <text>
        <r>
          <rPr>
            <b/>
            <sz val="9"/>
            <color indexed="81"/>
            <rFont val="MS P ゴシック"/>
            <family val="3"/>
            <charset val="128"/>
          </rPr>
          <t>補助申請しない事業区分の対象経費は「０」を入力願います。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B15" authorId="0" shapeId="0" xr:uid="{C3CA7252-8B2B-410E-A631-69C7DCCDA071}">
      <text>
        <r>
          <rPr>
            <b/>
            <sz val="9"/>
            <color indexed="81"/>
            <rFont val="MS P ゴシック"/>
            <family val="3"/>
            <charset val="128"/>
          </rPr>
          <t>具体的な事業内容ごとに記載して下さい。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B17" authorId="0" shapeId="0" xr:uid="{8C3186F0-18DA-4A73-9708-42109A4683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＊:
</t>
        </r>
        <r>
          <rPr>
            <sz val="9"/>
            <color indexed="81"/>
            <rFont val="ＭＳ Ｐゴシック"/>
            <family val="3"/>
            <charset val="128"/>
          </rPr>
          <t>事業を実施するにあたり、把握した地域課題を記入ください。
　</t>
        </r>
      </text>
    </comment>
    <comment ref="S18" authorId="0" shapeId="0" xr:uid="{1EABDCDB-5C94-4DAE-BB48-85EF6595598B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課題の把握方法を記入ください。
（例）地域の〇〇会議に定例的に参加し情報収集している。</t>
        </r>
      </text>
    </comment>
  </commentList>
</comments>
</file>

<file path=xl/sharedStrings.xml><?xml version="1.0" encoding="utf-8"?>
<sst xmlns="http://schemas.openxmlformats.org/spreadsheetml/2006/main" count="290" uniqueCount="225">
  <si>
    <t>事業区分</t>
    <rPh sb="0" eb="2">
      <t>ジギョウ</t>
    </rPh>
    <rPh sb="2" eb="4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</si>
  <si>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</si>
  <si>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</si>
  <si>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</si>
  <si>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補 助 金 交 付 申 請 額 内 訳 表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ガク</t>
    </rPh>
    <rPh sb="16" eb="17">
      <t>ナイ</t>
    </rPh>
    <rPh sb="18" eb="19">
      <t>ヤク</t>
    </rPh>
    <rPh sb="20" eb="21">
      <t>ヒョウ</t>
    </rPh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</si>
  <si>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</si>
  <si>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</si>
  <si>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３　施設又は事業所種別</t>
    <rPh sb="2" eb="4">
      <t>シセツ</t>
    </rPh>
    <rPh sb="4" eb="5">
      <t>マタ</t>
    </rPh>
    <rPh sb="6" eb="9">
      <t>ジギョウショ</t>
    </rPh>
    <rPh sb="9" eb="11">
      <t>シュベツ</t>
    </rPh>
    <phoneticPr fontId="3"/>
  </si>
  <si>
    <t>４　事業内訳</t>
    <rPh sb="2" eb="4">
      <t>ジギョウ</t>
    </rPh>
    <rPh sb="4" eb="6">
      <t>ウチワケ</t>
    </rPh>
    <phoneticPr fontId="3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</si>
  <si>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3"/>
  </si>
  <si>
    <t>２　施設所在地</t>
    <rPh sb="2" eb="4">
      <t>シセツ</t>
    </rPh>
    <rPh sb="4" eb="7">
      <t>ショザイチ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</si>
  <si>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</si>
  <si>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１　法人名・施設名・施設種別</t>
    <rPh sb="2" eb="4">
      <t>ホウジン</t>
    </rPh>
    <rPh sb="4" eb="5">
      <t>メイ</t>
    </rPh>
    <rPh sb="6" eb="8">
      <t>シセツ</t>
    </rPh>
    <rPh sb="8" eb="9">
      <t>メイ</t>
    </rPh>
    <rPh sb="10" eb="12">
      <t>シセツ</t>
    </rPh>
    <rPh sb="12" eb="14">
      <t>シュベツ</t>
    </rPh>
    <phoneticPr fontId="3"/>
  </si>
  <si>
    <t>実施地域</t>
    <rPh sb="0" eb="2">
      <t>ジッシ</t>
    </rPh>
    <rPh sb="2" eb="4">
      <t>チイキ</t>
    </rPh>
    <phoneticPr fontId="3"/>
  </si>
  <si>
    <t>実施時期</t>
    <rPh sb="0" eb="2">
      <t>ジッシ</t>
    </rPh>
    <rPh sb="2" eb="4">
      <t>ジキ</t>
    </rPh>
    <phoneticPr fontId="3"/>
  </si>
  <si>
    <t>事業の目的</t>
    <rPh sb="0" eb="2">
      <t>ジギョウ</t>
    </rPh>
    <rPh sb="3" eb="5">
      <t>モクテキ</t>
    </rPh>
    <phoneticPr fontId="3"/>
  </si>
  <si>
    <t>事業内訳</t>
    <rPh sb="0" eb="2">
      <t>ジギョウ</t>
    </rPh>
    <rPh sb="2" eb="4">
      <t>ウチワケ</t>
    </rPh>
    <phoneticPr fontId="3"/>
  </si>
  <si>
    <t>事業実施により見込まれる効果（対象経費との関連性が分かること）</t>
    <rPh sb="0" eb="2">
      <t>ジギョウ</t>
    </rPh>
    <rPh sb="2" eb="4">
      <t>ジッシ</t>
    </rPh>
    <rPh sb="7" eb="9">
      <t>ミコ</t>
    </rPh>
    <rPh sb="12" eb="14">
      <t>コウカ</t>
    </rPh>
    <rPh sb="15" eb="17">
      <t>タイショウ</t>
    </rPh>
    <rPh sb="17" eb="19">
      <t>ケイヒ</t>
    </rPh>
    <rPh sb="21" eb="24">
      <t>カンレンセイ</t>
    </rPh>
    <rPh sb="25" eb="26">
      <t>ワ</t>
    </rPh>
    <phoneticPr fontId="3"/>
  </si>
  <si>
    <t>地域課題の把握方法</t>
    <rPh sb="0" eb="2">
      <t>チイキ</t>
    </rPh>
    <rPh sb="2" eb="4">
      <t>カダイ</t>
    </rPh>
    <rPh sb="5" eb="7">
      <t>ハアク</t>
    </rPh>
    <rPh sb="7" eb="9">
      <t>ホウホウ</t>
    </rPh>
    <phoneticPr fontId="3"/>
  </si>
  <si>
    <t>別添２－２</t>
    <rPh sb="0" eb="2">
      <t>ベッテン</t>
    </rPh>
    <phoneticPr fontId="3"/>
  </si>
  <si>
    <t>　　（要綱第２条第７項第２号に掲げる上位認証取得支援事業を実施する場合は認証事業所）</t>
  </si>
  <si>
    <t>※　事業実施法人等が社会福祉法人以外の場合，記入する必要はありません。</t>
  </si>
  <si>
    <t>２　社会福祉充実計画の公表（要綱第４条第４号関係）</t>
    <phoneticPr fontId="3"/>
  </si>
  <si>
    <t>３　「きょうと福祉人材育成認証制度」宣言事業所の申込み状況（要綱第４条第５号関係）</t>
    <phoneticPr fontId="3"/>
  </si>
  <si>
    <t>※　事業実施法人等が社会福祉法人以外の場合，記入する必要はありません。</t>
    <phoneticPr fontId="3"/>
  </si>
  <si>
    <t>該当あり（公表済み）　</t>
    <phoneticPr fontId="3"/>
  </si>
  <si>
    <t>・</t>
    <phoneticPr fontId="3"/>
  </si>
  <si>
    <t>該当なし</t>
    <rPh sb="0" eb="2">
      <t>ガイトウ</t>
    </rPh>
    <phoneticPr fontId="3"/>
  </si>
  <si>
    <t xml:space="preserve"> 申請の本事業は，国・自治体等の委託事業ではありません。</t>
    <phoneticPr fontId="3"/>
  </si>
  <si>
    <t xml:space="preserve"> 申請の本事業は，他の補助金交付の対象事業ではありません。</t>
    <phoneticPr fontId="3"/>
  </si>
  <si>
    <t>　年　　月　　日（　　年　　月　　日）</t>
    <rPh sb="1" eb="2">
      <t>ネン</t>
    </rPh>
    <rPh sb="4" eb="5">
      <t>ツキ</t>
    </rPh>
    <rPh sb="7" eb="8">
      <t>ニチ</t>
    </rPh>
    <rPh sb="11" eb="12">
      <t>ネン</t>
    </rPh>
    <rPh sb="14" eb="15">
      <t>ツキ</t>
    </rPh>
    <rPh sb="17" eb="18">
      <t>ニチ</t>
    </rPh>
    <phoneticPr fontId="3"/>
  </si>
  <si>
    <t>①補助対象経費</t>
    <rPh sb="1" eb="3">
      <t>ホジョ</t>
    </rPh>
    <rPh sb="3" eb="5">
      <t>タイショウ</t>
    </rPh>
    <rPh sb="5" eb="7">
      <t>ケイヒ</t>
    </rPh>
    <phoneticPr fontId="3"/>
  </si>
  <si>
    <t>地域課題の把握（小規模法人等活動サポート事業以外は必須）</t>
    <rPh sb="0" eb="2">
      <t>チイキ</t>
    </rPh>
    <rPh sb="2" eb="4">
      <t>カダイ</t>
    </rPh>
    <rPh sb="5" eb="7">
      <t>ハアク</t>
    </rPh>
    <rPh sb="8" eb="11">
      <t>ショウキボ</t>
    </rPh>
    <rPh sb="11" eb="13">
      <t>ホウジン</t>
    </rPh>
    <rPh sb="13" eb="14">
      <t>トウ</t>
    </rPh>
    <rPh sb="14" eb="16">
      <t>カツドウ</t>
    </rPh>
    <rPh sb="20" eb="22">
      <t>ジギョウ</t>
    </rPh>
    <rPh sb="22" eb="24">
      <t>イガイ</t>
    </rPh>
    <rPh sb="25" eb="27">
      <t>ヒッス</t>
    </rPh>
    <phoneticPr fontId="3"/>
  </si>
  <si>
    <t>留意事項</t>
    <phoneticPr fontId="3"/>
  </si>
  <si>
    <t>※　認証制度の申請単位が事業所の場合、補助対象施設全てが申込（認証）していること。</t>
    <rPh sb="2" eb="4">
      <t>ニンショウ</t>
    </rPh>
    <rPh sb="4" eb="6">
      <t>セイド</t>
    </rPh>
    <rPh sb="7" eb="9">
      <t>シンセイ</t>
    </rPh>
    <rPh sb="9" eb="11">
      <t>タンイ</t>
    </rPh>
    <rPh sb="12" eb="15">
      <t>ジギョウショ</t>
    </rPh>
    <rPh sb="16" eb="18">
      <t>バアイ</t>
    </rPh>
    <rPh sb="19" eb="21">
      <t>ホジョ</t>
    </rPh>
    <rPh sb="21" eb="23">
      <t>タイショウ</t>
    </rPh>
    <rPh sb="23" eb="25">
      <t>シセツ</t>
    </rPh>
    <rPh sb="25" eb="26">
      <t>スベ</t>
    </rPh>
    <rPh sb="28" eb="29">
      <t>モウ</t>
    </rPh>
    <rPh sb="29" eb="30">
      <t>コ</t>
    </rPh>
    <rPh sb="31" eb="33">
      <t>ニンショウ</t>
    </rPh>
    <phoneticPr fontId="3"/>
  </si>
  <si>
    <t>事業内容</t>
    <rPh sb="0" eb="2">
      <t>ジギョウ</t>
    </rPh>
    <rPh sb="2" eb="4">
      <t>ナイヨウ</t>
    </rPh>
    <phoneticPr fontId="3"/>
  </si>
  <si>
    <t>２　事業内容  ※同一施設で複数の事業を実施する場合、追加してください。</t>
    <rPh sb="2" eb="4">
      <t>ジギョウ</t>
    </rPh>
    <rPh sb="4" eb="6">
      <t>ナイヨウ</t>
    </rPh>
    <phoneticPr fontId="3"/>
  </si>
  <si>
    <t>⑥法人負担額
①-④-⑤</t>
    <rPh sb="1" eb="3">
      <t>ホウジン</t>
    </rPh>
    <rPh sb="3" eb="5">
      <t>フタン</t>
    </rPh>
    <rPh sb="5" eb="6">
      <t>ガク</t>
    </rPh>
    <phoneticPr fontId="3"/>
  </si>
  <si>
    <t>(要綱第２条第７項第２号に掲げる上位認証取得支援事業を実施する場合は認証事業所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カカ</t>
    </rPh>
    <rPh sb="16" eb="18">
      <t>ジョウイ</t>
    </rPh>
    <rPh sb="18" eb="20">
      <t>ニンショウ</t>
    </rPh>
    <rPh sb="20" eb="22">
      <t>シュトク</t>
    </rPh>
    <rPh sb="22" eb="24">
      <t>シエン</t>
    </rPh>
    <rPh sb="24" eb="26">
      <t>ジギョウ</t>
    </rPh>
    <rPh sb="27" eb="29">
      <t>ジッシ</t>
    </rPh>
    <rPh sb="31" eb="33">
      <t>バアイ</t>
    </rPh>
    <rPh sb="34" eb="36">
      <t>ニンショウ</t>
    </rPh>
    <rPh sb="36" eb="39">
      <t>ジギョウショ</t>
    </rPh>
    <phoneticPr fontId="3"/>
  </si>
  <si>
    <t>４　第三者評価の受診(要綱第３条第４号(福祉サービス向上支援事業）の事業を実施する場合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1" eb="13">
      <t>ヨウコウ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フクシ</t>
    </rPh>
    <rPh sb="26" eb="28">
      <t>コウジョウ</t>
    </rPh>
    <rPh sb="28" eb="30">
      <t>シエン</t>
    </rPh>
    <rPh sb="30" eb="32">
      <t>ジギョウ</t>
    </rPh>
    <rPh sb="34" eb="36">
      <t>ジギョウ</t>
    </rPh>
    <rPh sb="37" eb="39">
      <t>ジッシ</t>
    </rPh>
    <rPh sb="41" eb="43">
      <t>バアイ</t>
    </rPh>
    <phoneticPr fontId="3"/>
  </si>
  <si>
    <t>５　以下の内容に適していれば，「□欄」にチェック印を記載</t>
    <phoneticPr fontId="3"/>
  </si>
  <si>
    <t>受診年度（申込年度）：</t>
    <rPh sb="0" eb="2">
      <t>ジュシン</t>
    </rPh>
    <rPh sb="2" eb="4">
      <t>ネンド</t>
    </rPh>
    <rPh sb="5" eb="6">
      <t>モウ</t>
    </rPh>
    <rPh sb="6" eb="7">
      <t>コ</t>
    </rPh>
    <rPh sb="7" eb="9">
      <t>ネンド</t>
    </rPh>
    <phoneticPr fontId="3"/>
  </si>
  <si>
    <t>年度（　　　　　　年度）</t>
    <rPh sb="0" eb="2">
      <t>ネンド</t>
    </rPh>
    <rPh sb="9" eb="11">
      <t>ネンド</t>
    </rPh>
    <phoneticPr fontId="3"/>
  </si>
  <si>
    <t>※　受診申込みを行いながら、京都介護・福祉サービス第三者評価等支援機構の都合により受診</t>
    <rPh sb="2" eb="4">
      <t>ジュシン</t>
    </rPh>
    <rPh sb="4" eb="5">
      <t>モウ</t>
    </rPh>
    <rPh sb="5" eb="6">
      <t>コ</t>
    </rPh>
    <rPh sb="8" eb="9">
      <t>オコナ</t>
    </rPh>
    <rPh sb="14" eb="16">
      <t>キョウト</t>
    </rPh>
    <rPh sb="16" eb="18">
      <t>カイゴ</t>
    </rPh>
    <rPh sb="19" eb="21">
      <t>フクシ</t>
    </rPh>
    <rPh sb="25" eb="26">
      <t>ダイ</t>
    </rPh>
    <rPh sb="26" eb="27">
      <t>3</t>
    </rPh>
    <rPh sb="27" eb="28">
      <t>シャ</t>
    </rPh>
    <rPh sb="28" eb="30">
      <t>ヒョウカ</t>
    </rPh>
    <rPh sb="30" eb="31">
      <t>トウ</t>
    </rPh>
    <rPh sb="31" eb="33">
      <t>シエン</t>
    </rPh>
    <rPh sb="33" eb="35">
      <t>キコウ</t>
    </rPh>
    <rPh sb="36" eb="38">
      <t>ツゴウ</t>
    </rPh>
    <rPh sb="41" eb="43">
      <t>ジュシン</t>
    </rPh>
    <phoneticPr fontId="3"/>
  </si>
  <si>
    <t>※　第三者評価の受診がなくとも福祉サービス向上支援事業以外の事業は申請できます。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5" eb="17">
      <t>フクシ</t>
    </rPh>
    <rPh sb="21" eb="23">
      <t>コウジョウ</t>
    </rPh>
    <rPh sb="23" eb="25">
      <t>シエン</t>
    </rPh>
    <rPh sb="25" eb="27">
      <t>ジギョウ</t>
    </rPh>
    <rPh sb="27" eb="29">
      <t>イガイ</t>
    </rPh>
    <rPh sb="30" eb="32">
      <t>ジギョウ</t>
    </rPh>
    <rPh sb="33" eb="35">
      <t>シンセイ</t>
    </rPh>
    <phoneticPr fontId="3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</si>
  <si>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3"/>
  </si>
  <si>
    <t>※  宣言又は認証申し込み日を記入してください。</t>
    <phoneticPr fontId="3"/>
  </si>
  <si>
    <t>④府補助額
③×1/2
（③×3/4）
※１</t>
    <rPh sb="1" eb="2">
      <t>フ</t>
    </rPh>
    <rPh sb="2" eb="4">
      <t>ホジョ</t>
    </rPh>
    <rPh sb="4" eb="5">
      <t>ガク</t>
    </rPh>
    <phoneticPr fontId="3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</si>
  <si>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3"/>
  </si>
  <si>
    <t>別添１－１－１</t>
    <rPh sb="0" eb="2">
      <t>ベッテン</t>
    </rPh>
    <phoneticPr fontId="3"/>
  </si>
  <si>
    <t>別添２－１－１</t>
    <rPh sb="0" eb="2">
      <t>ベッテン</t>
    </rPh>
    <phoneticPr fontId="3"/>
  </si>
  <si>
    <t>法人・事業所名及び
申込（認証）年月日</t>
    <rPh sb="0" eb="2">
      <t>ホウジン</t>
    </rPh>
    <rPh sb="3" eb="6">
      <t>ジギョウショ</t>
    </rPh>
    <rPh sb="6" eb="7">
      <t>メイ</t>
    </rPh>
    <rPh sb="7" eb="8">
      <t>オヨ</t>
    </rPh>
    <phoneticPr fontId="3"/>
  </si>
  <si>
    <t>　　補助対象となる施設を経営する法人単位で作成してください。</t>
    <phoneticPr fontId="3"/>
  </si>
  <si>
    <t>※　既に認証を受けている場合は、（　）内に認証の日付を記入してください。</t>
    <phoneticPr fontId="3"/>
  </si>
  <si>
    <t>できなかった場合には(　)内に申込み年度を記入してください。</t>
    <rPh sb="21" eb="23">
      <t>キニュウ</t>
    </rPh>
    <phoneticPr fontId="3"/>
  </si>
  <si>
    <t>※１　（　）内は施設所在地が町村の場合の補助率。なお、災害対応力向上事業は府補助率1/2、町村補助率1/4</t>
    <rPh sb="14" eb="15">
      <t>マチ</t>
    </rPh>
    <rPh sb="15" eb="16">
      <t>ムラ</t>
    </rPh>
    <rPh sb="17" eb="19">
      <t>バアイ</t>
    </rPh>
    <rPh sb="20" eb="23">
      <t>ホジョリツ</t>
    </rPh>
    <phoneticPr fontId="3"/>
  </si>
  <si>
    <t>施設名：</t>
    <rPh sb="0" eb="2">
      <t>シセツ</t>
    </rPh>
    <rPh sb="2" eb="3">
      <t>メイ</t>
    </rPh>
    <phoneticPr fontId="3"/>
  </si>
  <si>
    <t>別添３－１</t>
    <rPh sb="0" eb="2">
      <t>ベッテン</t>
    </rPh>
    <phoneticPr fontId="3"/>
  </si>
  <si>
    <t>人材確保・利用者サービス向上に関する計画の状況</t>
  </si>
  <si>
    <t>法人名：</t>
    <rPh sb="0" eb="2">
      <t>ホウジン</t>
    </rPh>
    <rPh sb="2" eb="3">
      <t>メイ</t>
    </rPh>
    <phoneticPr fontId="3"/>
  </si>
  <si>
    <t>番号</t>
    <rPh sb="0" eb="2">
      <t>バンゴウ</t>
    </rPh>
    <phoneticPr fontId="3"/>
  </si>
  <si>
    <t>取　組　内　容</t>
    <rPh sb="0" eb="1">
      <t>トリ</t>
    </rPh>
    <rPh sb="2" eb="3">
      <t>クミ</t>
    </rPh>
    <rPh sb="4" eb="5">
      <t>ナイ</t>
    </rPh>
    <rPh sb="6" eb="7">
      <t>カタチ</t>
    </rPh>
    <phoneticPr fontId="3"/>
  </si>
  <si>
    <t>職員採用に就職フェア等を活用</t>
  </si>
  <si>
    <t>福利厚生の充実（出産後復帰に関する取組，育児・介護を両立出来る取組　等）</t>
    <phoneticPr fontId="3"/>
  </si>
  <si>
    <t>退職金制度の充実</t>
  </si>
  <si>
    <t>職員のキャリアを評価する仕組み</t>
  </si>
  <si>
    <t>休暇等の勤務条件の工夫（休暇の計画取得促進の取組　等）</t>
  </si>
  <si>
    <t>勤務シフト等の勤務体系の工夫（労働時間縮減の取組　等）</t>
  </si>
  <si>
    <t>資格取得等，キャリアアップの機会の充実</t>
  </si>
  <si>
    <t>職員のスキルアップに向けた研修計画（外部研修・職場内研修）の充実</t>
  </si>
  <si>
    <t>職員の希望や適正を生かした配置</t>
  </si>
  <si>
    <t>職員に対する相談体制の充実</t>
  </si>
  <si>
    <t>その他（内容を記載してください。）</t>
  </si>
  <si>
    <t>※　留意事項</t>
    <phoneticPr fontId="3"/>
  </si>
  <si>
    <t>　　補助対象となる施設を経営する法人単位で作成してください。</t>
    <phoneticPr fontId="3"/>
  </si>
  <si>
    <t>別添３－２</t>
    <rPh sb="0" eb="2">
      <t>ベッテン</t>
    </rPh>
    <phoneticPr fontId="3"/>
  </si>
  <si>
    <t>苦　情　解　決　等　の　取　組　状　況</t>
    <rPh sb="0" eb="1">
      <t>ク</t>
    </rPh>
    <rPh sb="2" eb="3">
      <t>ジョウ</t>
    </rPh>
    <rPh sb="4" eb="5">
      <t>カイ</t>
    </rPh>
    <rPh sb="6" eb="7">
      <t>ケツ</t>
    </rPh>
    <rPh sb="8" eb="9">
      <t>トウ</t>
    </rPh>
    <rPh sb="12" eb="13">
      <t>トリ</t>
    </rPh>
    <rPh sb="14" eb="15">
      <t>クミ</t>
    </rPh>
    <rPh sb="16" eb="17">
      <t>ジョウ</t>
    </rPh>
    <rPh sb="18" eb="19">
      <t>キョウ</t>
    </rPh>
    <phoneticPr fontId="3"/>
  </si>
  <si>
    <t>Ⅰ　苦情解決の適切な取組</t>
  </si>
  <si>
    <t>　１　社会福祉法第８２条に基づく苦情解決の適切な取組を行っているか。</t>
  </si>
  <si>
    <t>①行っている　　　②行っていない</t>
    <phoneticPr fontId="3"/>
  </si>
  <si>
    <t>　２　上記１が①の場合の内容</t>
  </si>
  <si>
    <t>　（１）　苦情解決に関する規程類は整備されているか。</t>
  </si>
  <si>
    <t>①整備済み</t>
    <phoneticPr fontId="3"/>
  </si>
  <si>
    <t>②未整備</t>
    <rPh sb="1" eb="2">
      <t>ミ</t>
    </rPh>
    <rPh sb="2" eb="4">
      <t>セイビ</t>
    </rPh>
    <phoneticPr fontId="3"/>
  </si>
  <si>
    <t>③整備予定（実施予定時期</t>
    <rPh sb="1" eb="3">
      <t>セイビ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</si>
  <si>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）</t>
    <phoneticPr fontId="3"/>
  </si>
  <si>
    <t>　（２）　苦情解決の受付担当者，解決責任者等の担当者は配置されているか。</t>
  </si>
  <si>
    <t>　　　　①配置済　　　②未配置　　　③配置予定（実施予定時期　　　　　　　　）</t>
  </si>
  <si>
    <t>①配置済み</t>
    <rPh sb="1" eb="3">
      <t>ハイチ</t>
    </rPh>
    <phoneticPr fontId="3"/>
  </si>
  <si>
    <t>②未配置</t>
    <rPh sb="1" eb="2">
      <t>ミ</t>
    </rPh>
    <rPh sb="2" eb="4">
      <t>ハイチ</t>
    </rPh>
    <phoneticPr fontId="3"/>
  </si>
  <si>
    <t>③配置予定（実施予定時期</t>
    <rPh sb="1" eb="3">
      <t>ハイチ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</si>
  <si>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（３）　苦情受付については，利用者に周知されているか。</t>
  </si>
  <si>
    <t>　　　　①周知済　　　②未周知　　  ③実施予定（実施予定時期　　　　　　　　）</t>
  </si>
  <si>
    <t>①周知済み</t>
    <rPh sb="1" eb="3">
      <t>シュウチ</t>
    </rPh>
    <phoneticPr fontId="3"/>
  </si>
  <si>
    <t>②未周知</t>
    <rPh sb="1" eb="2">
      <t>ミ</t>
    </rPh>
    <rPh sb="2" eb="4">
      <t>シュウチ</t>
    </rPh>
    <phoneticPr fontId="3"/>
  </si>
  <si>
    <t>③実施予定（実施予定時期</t>
    <rPh sb="1" eb="3">
      <t>ジッシ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</si>
  <si>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（４）　苦情受付，解決の経過，結果は記録されているか。</t>
  </si>
  <si>
    <t>　　　　①記録有　　　②記録無　　　③整備予定（実施予定時期　　　　　　　　）</t>
  </si>
  <si>
    <t>①記録有</t>
    <rPh sb="1" eb="3">
      <t>キロク</t>
    </rPh>
    <rPh sb="3" eb="4">
      <t>アリ</t>
    </rPh>
    <phoneticPr fontId="3"/>
  </si>
  <si>
    <t>②記録無</t>
    <rPh sb="1" eb="3">
      <t>キロク</t>
    </rPh>
    <rPh sb="3" eb="4">
      <t>ナシ</t>
    </rPh>
    <phoneticPr fontId="3"/>
  </si>
  <si>
    <t>　（５）　苦情内容，結果を事業報告書等で公表しているか。</t>
  </si>
  <si>
    <t>　　　　①公表有　　　②公表無　　　③公表予定（実施予定時期　　　　　　　　）</t>
  </si>
  <si>
    <t>①公表有</t>
    <rPh sb="1" eb="3">
      <t>コウヒョウ</t>
    </rPh>
    <rPh sb="3" eb="4">
      <t>アリ</t>
    </rPh>
    <phoneticPr fontId="3"/>
  </si>
  <si>
    <t>②公表無</t>
    <rPh sb="1" eb="3">
      <t>コウヒョウ</t>
    </rPh>
    <rPh sb="3" eb="4">
      <t>ナシ</t>
    </rPh>
    <phoneticPr fontId="3"/>
  </si>
  <si>
    <t>③公表予定（実施予定時期</t>
    <rPh sb="1" eb="3">
      <t>コウヒョウ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</si>
  <si>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（６）　その他苦情解決の取組内容</t>
  </si>
  <si>
    <t>Ⅱ　地域に開かれた施設運営</t>
    <phoneticPr fontId="3"/>
  </si>
  <si>
    <t>（具体的取組内容を記載してください。）</t>
  </si>
  <si>
    <t>・　補助対象となる施設ごとに作成し，Ⅰ又はⅡのいずれかを記入してください。</t>
    <phoneticPr fontId="3"/>
  </si>
  <si>
    <t>・　上記Ⅰの項目については，該当する番号に○印を付け，必要事項を記載してください。</t>
    <phoneticPr fontId="3"/>
  </si>
  <si>
    <t>・　苦情解決の適切な取組がなされておらず，かつ地域に開かれた施設運営がなされていない場合</t>
    <phoneticPr fontId="3"/>
  </si>
  <si>
    <t>　は，要綱第３条第１号の事業に係る補助金の交付を受けることはできません。</t>
    <phoneticPr fontId="3"/>
  </si>
  <si>
    <t>１　公表すべき書類のウェブサイトへの掲載（要綱第４条第３号関係）</t>
    <phoneticPr fontId="3"/>
  </si>
  <si>
    <t>　定款，報酬等の支給の基準，役員等名簿を掲載しているウェブサイトについて</t>
    <phoneticPr fontId="3"/>
  </si>
  <si>
    <t>該当する番号に○印を記入してください。</t>
    <rPh sb="0" eb="2">
      <t>ガイトウ</t>
    </rPh>
    <rPh sb="4" eb="6">
      <t>バンゴウ</t>
    </rPh>
    <rPh sb="8" eb="9">
      <t>ジルシ</t>
    </rPh>
    <rPh sb="10" eb="12">
      <t>キニュウ</t>
    </rPh>
    <phoneticPr fontId="3"/>
  </si>
  <si>
    <t>ワムネット</t>
    <phoneticPr fontId="3"/>
  </si>
  <si>
    <t>ワムネット以外のウェブサイト（ＵＲＬを以下に記載すること）</t>
    <rPh sb="5" eb="7">
      <t>イガイ</t>
    </rPh>
    <rPh sb="19" eb="21">
      <t>イカ</t>
    </rPh>
    <rPh sb="22" eb="24">
      <t>キサイ</t>
    </rPh>
    <phoneticPr fontId="3"/>
  </si>
  <si>
    <t>ＵＲＬ</t>
    <phoneticPr fontId="3"/>
  </si>
  <si>
    <t>※　「１」「２」とも掲載をしている場合は両方に○印を記入し、「２」についてはＵＲＬを</t>
    <rPh sb="10" eb="12">
      <t>ケイサイ</t>
    </rPh>
    <rPh sb="17" eb="19">
      <t>バアイ</t>
    </rPh>
    <rPh sb="20" eb="22">
      <t>リョウホウ</t>
    </rPh>
    <rPh sb="24" eb="25">
      <t>ジルシ</t>
    </rPh>
    <rPh sb="26" eb="28">
      <t>キニュウ</t>
    </rPh>
    <phoneticPr fontId="3"/>
  </si>
  <si>
    <t>　記載してください。</t>
    <rPh sb="1" eb="3">
      <t>キサイ</t>
    </rPh>
    <phoneticPr fontId="3"/>
  </si>
  <si>
    <t>災害対応力向上事業</t>
    <phoneticPr fontId="3"/>
  </si>
  <si>
    <t>小規模法人等活動サポート事業</t>
    <phoneticPr fontId="3"/>
  </si>
  <si>
    <t>地域貢献活動推進事業</t>
    <rPh sb="0" eb="10">
      <t>チイキコウケンカツドウスイシンジギョウ</t>
    </rPh>
    <phoneticPr fontId="3"/>
  </si>
  <si>
    <t>※２　補助基準額は、事業ごとに1,000円未満の端数を切り捨てしてください。</t>
    <rPh sb="3" eb="5">
      <t>ホジョ</t>
    </rPh>
    <rPh sb="5" eb="8">
      <t>キジュンガク</t>
    </rPh>
    <phoneticPr fontId="3"/>
  </si>
  <si>
    <t>○町村判定</t>
    <rPh sb="1" eb="3">
      <t>チョウソン</t>
    </rPh>
    <rPh sb="3" eb="5">
      <t>ハンテイ</t>
    </rPh>
    <phoneticPr fontId="3"/>
  </si>
  <si>
    <t>エラー判定</t>
    <rPh sb="3" eb="5">
      <t>ハンテイ</t>
    </rPh>
    <phoneticPr fontId="3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</si>
  <si>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3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</si>
  <si>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3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</si>
  <si>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3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</si>
  <si>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3"/>
  </si>
  <si>
    <t>同　災害対応</t>
    <rPh sb="0" eb="1">
      <t>ドウ</t>
    </rPh>
    <rPh sb="2" eb="4">
      <t>サイガイ</t>
    </rPh>
    <rPh sb="4" eb="6">
      <t>タイオウ</t>
    </rPh>
    <phoneticPr fontId="3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</si>
  <si>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3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</si>
  <si>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3"/>
  </si>
  <si>
    <t>判定
文字数</t>
    <rPh sb="0" eb="2">
      <t>ハンテイ</t>
    </rPh>
    <rPh sb="3" eb="6">
      <t>モジスウ</t>
    </rPh>
    <phoneticPr fontId="3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</si>
  <si>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3"/>
  </si>
  <si>
    <t>京都市</t>
    <rPh sb="0" eb="3">
      <t>キョウトシ</t>
    </rPh>
    <phoneticPr fontId="3"/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</si>
  <si>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</si>
  <si>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</si>
  <si>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</si>
  <si>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</si>
  <si>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</si>
  <si>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</si>
  <si>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</si>
  <si>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</si>
  <si>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</si>
  <si>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</si>
  <si>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</si>
  <si>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市部</t>
    <rPh sb="0" eb="1">
      <t>シ</t>
    </rPh>
    <rPh sb="1" eb="2">
      <t>ブ</t>
    </rPh>
    <phoneticPr fontId="3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</si>
  <si>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</si>
  <si>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</si>
  <si>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</si>
  <si>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</si>
  <si>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</si>
  <si>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</si>
  <si>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</si>
  <si>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</si>
  <si>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</si>
  <si>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</si>
  <si>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</si>
  <si>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</si>
  <si>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</si>
  <si>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</si>
  <si>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3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</si>
  <si>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</si>
  <si>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</si>
  <si>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</si>
  <si>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</si>
  <si>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</si>
  <si>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</si>
  <si>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</si>
  <si>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</si>
  <si>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</si>
  <si>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</si>
  <si>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</si>
  <si>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3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</si>
  <si>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</si>
  <si>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</si>
  <si>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</si>
  <si>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</si>
  <si>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</si>
  <si>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</si>
  <si>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</si>
  <si>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</si>
  <si>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</si>
  <si>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</si>
  <si>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</si>
  <si>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市町村実施状況</t>
    <rPh sb="0" eb="3">
      <t>シチョウソン</t>
    </rPh>
    <rPh sb="3" eb="5">
      <t>ジッシ</t>
    </rPh>
    <rPh sb="5" eb="7">
      <t>ジョウキョウ</t>
    </rPh>
    <phoneticPr fontId="3"/>
  </si>
  <si>
    <t>○</t>
    <phoneticPr fontId="3"/>
  </si>
  <si>
    <t>×</t>
    <phoneticPr fontId="3"/>
  </si>
  <si>
    <t>災害のみ</t>
    <rPh sb="0" eb="2">
      <t>サイガイ</t>
    </rPh>
    <phoneticPr fontId="3"/>
  </si>
  <si>
    <t>実施状況</t>
    <rPh sb="0" eb="2">
      <t>ジッシ</t>
    </rPh>
    <rPh sb="2" eb="4">
      <t>ジョウキョウ</t>
    </rPh>
    <phoneticPr fontId="3"/>
  </si>
  <si>
    <t>△</t>
    <phoneticPr fontId="3"/>
  </si>
  <si>
    <t>社会福祉法人　○○○</t>
    <rPh sb="0" eb="2">
      <t>シャカイ</t>
    </rPh>
    <rPh sb="2" eb="4">
      <t>フクシ</t>
    </rPh>
    <rPh sb="4" eb="6">
      <t>ホウジン</t>
    </rPh>
    <phoneticPr fontId="3"/>
  </si>
  <si>
    <t>○○保育園</t>
    <rPh sb="2" eb="5">
      <t>ホイクエン</t>
    </rPh>
    <phoneticPr fontId="3"/>
  </si>
  <si>
    <t>京都市上京区</t>
    <rPh sb="0" eb="3">
      <t>キョウトシ</t>
    </rPh>
    <rPh sb="3" eb="6">
      <t>カミギョウク</t>
    </rPh>
    <phoneticPr fontId="3"/>
  </si>
  <si>
    <t>保育所</t>
    <rPh sb="0" eb="3">
      <t>ホイクショ</t>
    </rPh>
    <phoneticPr fontId="3"/>
  </si>
  <si>
    <t>予算見込書（抄本）</t>
    <rPh sb="0" eb="2">
      <t>ヨサン</t>
    </rPh>
    <rPh sb="2" eb="4">
      <t>ミコミ</t>
    </rPh>
    <rPh sb="4" eb="5">
      <t>ショ</t>
    </rPh>
    <rPh sb="6" eb="8">
      <t>ショウホン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</si>
  <si>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</si>
  <si>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</si>
  <si>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3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</si>
  <si>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3"/>
  </si>
  <si>
    <t>自己資金</t>
    <rPh sb="0" eb="2">
      <t>ジコ</t>
    </rPh>
    <rPh sb="2" eb="4">
      <t>シキン</t>
    </rPh>
    <phoneticPr fontId="3"/>
  </si>
  <si>
    <t>合　計</t>
    <rPh sb="0" eb="1">
      <t>ゴウ</t>
    </rPh>
    <rPh sb="2" eb="3">
      <t>ケイ</t>
    </rPh>
    <phoneticPr fontId="3"/>
  </si>
  <si>
    <t>支出の部</t>
    <rPh sb="0" eb="2">
      <t>シシュツ</t>
    </rPh>
    <rPh sb="3" eb="4">
      <t>ブ</t>
    </rPh>
    <phoneticPr fontId="3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</si>
  <si>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3"/>
  </si>
  <si>
    <t>〇法人単位で作成いただく書類</t>
    <rPh sb="1" eb="5">
      <t>ホウジンタンイ</t>
    </rPh>
    <rPh sb="6" eb="8">
      <t>サクセイ</t>
    </rPh>
    <rPh sb="12" eb="14">
      <t>ショルイ</t>
    </rPh>
    <phoneticPr fontId="3"/>
  </si>
  <si>
    <t>・別添２－２</t>
    <rPh sb="1" eb="3">
      <t>ベッテン</t>
    </rPh>
    <phoneticPr fontId="3"/>
  </si>
  <si>
    <t>・別添３－１</t>
    <rPh sb="1" eb="3">
      <t>ベッテン</t>
    </rPh>
    <phoneticPr fontId="3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</si>
  <si>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3"/>
  </si>
  <si>
    <t>・別添１－１－１</t>
    <rPh sb="1" eb="3">
      <t>ベッテン</t>
    </rPh>
    <phoneticPr fontId="3"/>
  </si>
  <si>
    <t>・予算見込書</t>
    <rPh sb="1" eb="5">
      <t>ヨサンミコ</t>
    </rPh>
    <rPh sb="5" eb="6">
      <t>ショ</t>
    </rPh>
    <phoneticPr fontId="3"/>
  </si>
  <si>
    <t>・別添２－１－１</t>
    <rPh sb="1" eb="3">
      <t>ベッテン</t>
    </rPh>
    <phoneticPr fontId="3"/>
  </si>
  <si>
    <t>・別添３－２</t>
    <rPh sb="1" eb="3">
      <t>ベッテン</t>
    </rPh>
    <phoneticPr fontId="3"/>
  </si>
  <si>
    <t>《作成手順》</t>
    <rPh sb="1" eb="3">
      <t>サクセイ</t>
    </rPh>
    <rPh sb="3" eb="5">
      <t>テジュン</t>
    </rPh>
    <phoneticPr fontId="3"/>
  </si>
  <si>
    <t>①別添１－１－１の法人情報を記入</t>
    <rPh sb="1" eb="3">
      <t>ベッテン</t>
    </rPh>
    <rPh sb="9" eb="11">
      <t>ホウジン</t>
    </rPh>
    <rPh sb="11" eb="13">
      <t>ジョウホウ</t>
    </rPh>
    <rPh sb="14" eb="16">
      <t>キニュウ</t>
    </rPh>
    <phoneticPr fontId="3"/>
  </si>
  <si>
    <t>　（この情報が他の書類の法人情報にも反映されます。）</t>
    <phoneticPr fontId="3"/>
  </si>
  <si>
    <t>②別添１－１－１の事業ごとの対象経費の総額を記入</t>
    <rPh sb="1" eb="3">
      <t>ベッテン</t>
    </rPh>
    <rPh sb="9" eb="11">
      <t>ジギョウ</t>
    </rPh>
    <rPh sb="14" eb="18">
      <t>タイショウケイヒ</t>
    </rPh>
    <rPh sb="19" eb="21">
      <t>ソウガク</t>
    </rPh>
    <rPh sb="22" eb="24">
      <t>キニュウ</t>
    </rPh>
    <phoneticPr fontId="3"/>
  </si>
  <si>
    <t>　（補助金額が計算され、この情報が予算見込書の収入の部に反映します。）</t>
    <rPh sb="2" eb="6">
      <t>ホジョキンガク</t>
    </rPh>
    <rPh sb="7" eb="9">
      <t>ケイサン</t>
    </rPh>
    <rPh sb="14" eb="16">
      <t>ジョウホウ</t>
    </rPh>
    <rPh sb="17" eb="21">
      <t>ヨサンミコ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3"/>
  </si>
  <si>
    <t>③予算見込書の支出の部に、詳細な対象経費の内訳を記入</t>
    <rPh sb="1" eb="5">
      <t>ヨサンミコ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3"/>
  </si>
  <si>
    <t>④別添２－１－１の事業内容を記入</t>
    <rPh sb="1" eb="3">
      <t>ベッテン</t>
    </rPh>
    <rPh sb="9" eb="13">
      <t>ジギョウナイヨウ</t>
    </rPh>
    <rPh sb="14" eb="16">
      <t>キニュウ</t>
    </rPh>
    <phoneticPr fontId="3"/>
  </si>
  <si>
    <t>⑤別添２－２、３－１、３－２を記入</t>
    <rPh sb="1" eb="3">
      <t>ベッテン</t>
    </rPh>
    <rPh sb="15" eb="17">
      <t>キニュウ</t>
    </rPh>
    <phoneticPr fontId="3"/>
  </si>
  <si>
    <t>　（これら３種類の書類で、補助対象者の要件を満たしているかを確認します。）</t>
    <rPh sb="6" eb="8">
      <t>シュルイ</t>
    </rPh>
    <rPh sb="9" eb="11">
      <t>ショルイ</t>
    </rPh>
    <rPh sb="13" eb="18">
      <t>ホジョタイショウシャ</t>
    </rPh>
    <rPh sb="19" eb="21">
      <t>ヨウケン</t>
    </rPh>
    <rPh sb="22" eb="23">
      <t>ミ</t>
    </rPh>
    <rPh sb="30" eb="32">
      <t>カクニン</t>
    </rPh>
    <phoneticPr fontId="3"/>
  </si>
  <si>
    <t>交付申請書添付書類の作成について</t>
    <rPh sb="0" eb="5">
      <t>コウフシンセイショ</t>
    </rPh>
    <rPh sb="5" eb="9">
      <t>テンプショルイ</t>
    </rPh>
    <rPh sb="10" eb="12">
      <t>サクセイ</t>
    </rPh>
    <phoneticPr fontId="3"/>
  </si>
  <si>
    <t>　人材確保・利用者サービス向上に関して，策定済みの計画又は策定予定の計画の内容と，</t>
    <phoneticPr fontId="3"/>
  </si>
  <si>
    <t>下表中の取組内容が一致する番号に○印を記入してください。（複数記入可）。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</si>
</sst>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C00000"/>
      <name val="Century Gothic"/>
      <family val="2"/>
    </font>
    <font>
      <sz val="11"/>
      <color rgb="FFFF0000"/>
      <name val="ＭＳ 明朝"/>
      <family val="1"/>
      <charset val="128"/>
    </font>
    <font>
      <sz val="10.5"/>
      <name val="Century Gothic"/>
      <family val="2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 Gothic"/>
      <family val="2"/>
    </font>
    <font>
      <sz val="11"/>
      <color theme="0" tint="-0.34998626667073579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/>
    <xf numFmtId="0" fontId="27" fillId="0" borderId="0" xfId="0" applyFont="1" applyBorder="1" applyAlignment="1">
      <alignment shrinkToFit="1"/>
    </xf>
    <xf numFmtId="0" fontId="24" fillId="0" borderId="0" xfId="0" applyFont="1" applyBorder="1" applyAlignment="1">
      <alignment vertical="center"/>
    </xf>
    <xf numFmtId="0" fontId="30" fillId="0" borderId="0" xfId="0" applyFont="1" applyFill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8" fontId="6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8" fontId="13" fillId="0" borderId="0" xfId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8" fontId="15" fillId="0" borderId="7" xfId="1" applyFont="1" applyFill="1" applyBorder="1" applyAlignment="1" applyProtection="1">
      <alignment horizontal="center" vertical="center" wrapText="1"/>
    </xf>
    <xf numFmtId="38" fontId="15" fillId="0" borderId="8" xfId="1" applyFont="1" applyFill="1" applyBorder="1" applyAlignment="1" applyProtection="1">
      <alignment horizontal="center" vertical="center" wrapText="1"/>
    </xf>
    <xf numFmtId="38" fontId="15" fillId="0" borderId="9" xfId="1" applyFont="1" applyFill="1" applyBorder="1" applyAlignment="1" applyProtection="1">
      <alignment horizontal="center" vertical="center" wrapText="1"/>
    </xf>
    <xf numFmtId="38" fontId="15" fillId="0" borderId="10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38" fontId="15" fillId="2" borderId="1" xfId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</xf>
    <xf numFmtId="38" fontId="15" fillId="2" borderId="6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38" fontId="15" fillId="0" borderId="16" xfId="1" applyFont="1" applyFill="1" applyBorder="1" applyAlignment="1" applyProtection="1">
      <alignment vertical="center" wrapText="1"/>
    </xf>
    <xf numFmtId="38" fontId="15" fillId="0" borderId="17" xfId="1" applyFont="1" applyFill="1" applyBorder="1" applyAlignment="1" applyProtection="1">
      <alignment vertical="center" wrapText="1"/>
    </xf>
    <xf numFmtId="38" fontId="15" fillId="0" borderId="18" xfId="1" applyFont="1" applyFill="1" applyBorder="1" applyAlignment="1" applyProtection="1">
      <alignment vertical="center" wrapText="1"/>
    </xf>
    <xf numFmtId="38" fontId="15" fillId="0" borderId="1" xfId="1" applyFont="1" applyFill="1" applyBorder="1" applyAlignment="1" applyProtection="1">
      <alignment vertical="center" wrapText="1"/>
    </xf>
    <xf numFmtId="176" fontId="15" fillId="0" borderId="1" xfId="1" applyNumberFormat="1" applyFont="1" applyFill="1" applyBorder="1" applyAlignment="1" applyProtection="1">
      <alignment horizontal="right" vertical="center" wrapText="1"/>
    </xf>
    <xf numFmtId="38" fontId="15" fillId="0" borderId="6" xfId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38" fontId="15" fillId="0" borderId="16" xfId="0" applyNumberFormat="1" applyFont="1" applyFill="1" applyBorder="1" applyAlignment="1" applyProtection="1">
      <alignment vertical="center" wrapText="1"/>
    </xf>
    <xf numFmtId="38" fontId="15" fillId="0" borderId="17" xfId="0" applyNumberFormat="1" applyFont="1" applyFill="1" applyBorder="1" applyAlignment="1" applyProtection="1">
      <alignment vertical="center" wrapText="1"/>
    </xf>
    <xf numFmtId="38" fontId="15" fillId="0" borderId="18" xfId="0" applyNumberFormat="1" applyFont="1" applyFill="1" applyBorder="1" applyAlignment="1" applyProtection="1">
      <alignment vertical="center" wrapText="1"/>
    </xf>
    <xf numFmtId="38" fontId="15" fillId="0" borderId="2" xfId="1" applyFont="1" applyFill="1" applyBorder="1" applyAlignment="1" applyProtection="1">
      <alignment horizontal="center" vertical="center" wrapText="1"/>
    </xf>
    <xf numFmtId="38" fontId="15" fillId="0" borderId="3" xfId="1" applyFont="1" applyFill="1" applyBorder="1" applyAlignment="1" applyProtection="1">
      <alignment horizontal="center" vertical="center" wrapText="1"/>
    </xf>
    <xf numFmtId="38" fontId="15" fillId="0" borderId="4" xfId="1" applyFont="1" applyFill="1" applyBorder="1" applyAlignment="1" applyProtection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38" fontId="28" fillId="2" borderId="19" xfId="1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 wrapText="1"/>
      <protection locked="0"/>
    </xf>
    <xf numFmtId="38" fontId="29" fillId="2" borderId="1" xfId="1" applyFont="1" applyFill="1" applyBorder="1" applyAlignment="1" applyProtection="1">
      <alignment vertical="center"/>
      <protection locked="0"/>
    </xf>
    <xf numFmtId="0" fontId="24" fillId="2" borderId="6" xfId="0" applyFont="1" applyFill="1" applyBorder="1" applyAlignment="1" applyProtection="1">
      <alignment vertical="center" wrapText="1"/>
      <protection locked="0"/>
    </xf>
    <xf numFmtId="38" fontId="29" fillId="2" borderId="6" xfId="1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vertical="center"/>
    </xf>
    <xf numFmtId="38" fontId="28" fillId="0" borderId="1" xfId="1" applyFont="1" applyFill="1" applyBorder="1" applyAlignment="1">
      <alignment vertical="center"/>
    </xf>
    <xf numFmtId="38" fontId="27" fillId="0" borderId="19" xfId="1" applyFont="1" applyBorder="1" applyAlignment="1">
      <alignment vertical="center"/>
    </xf>
    <xf numFmtId="38" fontId="28" fillId="0" borderId="19" xfId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left" vertical="top" shrinkToFit="1"/>
      <protection locked="0"/>
    </xf>
    <xf numFmtId="0" fontId="16" fillId="2" borderId="3" xfId="0" applyFont="1" applyFill="1" applyBorder="1" applyAlignment="1" applyProtection="1">
      <alignment horizontal="left" vertical="top" shrinkToFit="1"/>
      <protection locked="0"/>
    </xf>
    <xf numFmtId="0" fontId="16" fillId="2" borderId="4" xfId="0" applyFont="1" applyFill="1" applyBorder="1" applyAlignment="1" applyProtection="1">
      <alignment horizontal="left" vertical="top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38" fontId="20" fillId="0" borderId="1" xfId="1" applyFont="1" applyFill="1" applyBorder="1" applyAlignment="1" applyProtection="1">
      <alignment horizontal="right" vertical="top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3" xfId="0" applyFont="1" applyFill="1" applyBorder="1" applyAlignment="1" applyProtection="1">
      <alignment horizontal="left" vertical="top"/>
      <protection locked="0"/>
    </xf>
    <xf numFmtId="0" fontId="16" fillId="2" borderId="4" xfId="0" applyFont="1" applyFill="1" applyBorder="1" applyAlignment="1" applyProtection="1">
      <alignment horizontal="left" vertical="top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38" fontId="20" fillId="2" borderId="1" xfId="1" applyFont="1" applyFill="1" applyBorder="1" applyAlignment="1" applyProtection="1">
      <alignment horizontal="left" vertical="top"/>
      <protection locked="0"/>
    </xf>
    <xf numFmtId="38" fontId="20" fillId="2" borderId="2" xfId="1" applyFont="1" applyFill="1" applyBorder="1" applyAlignment="1" applyProtection="1">
      <alignment horizontal="left" vertical="top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32844</xdr:colOff>
      <xdr:row>14</xdr:row>
      <xdr:rowOff>348155</xdr:rowOff>
    </xdr:from>
    <xdr:to>
      <xdr:col>34</xdr:col>
      <xdr:colOff>637189</xdr:colOff>
      <xdr:row>16</xdr:row>
      <xdr:rowOff>14452</xdr:rowOff>
    </xdr:to>
    <xdr:sp macro="" textlink="">
      <xdr:nvSpPr>
        <xdr:cNvPr id="2" name="楕円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4719" y="3605705"/>
          <a:ext cx="604345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19050</xdr:rowOff>
        </xdr:from>
        <xdr:to>
          <xdr:col>4</xdr:col>
          <xdr:colOff>12700</xdr:colOff>
          <xdr:row>38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21349</xdr:colOff>
      <xdr:row>6</xdr:row>
      <xdr:rowOff>23977</xdr:rowOff>
    </xdr:from>
    <xdr:to>
      <xdr:col>34</xdr:col>
      <xdr:colOff>419101</xdr:colOff>
      <xdr:row>6</xdr:row>
      <xdr:rowOff>366549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403224" y="1176502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36291</xdr:colOff>
      <xdr:row>8</xdr:row>
      <xdr:rowOff>51805</xdr:rowOff>
    </xdr:from>
    <xdr:to>
      <xdr:col>34</xdr:col>
      <xdr:colOff>434043</xdr:colOff>
      <xdr:row>9</xdr:row>
      <xdr:rowOff>28318</xdr:rowOff>
    </xdr:to>
    <xdr:sp macro="" textlink="">
      <xdr:nvSpPr>
        <xdr:cNvPr id="6" name="楕円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752350" y="1882099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85726</xdr:colOff>
      <xdr:row>17</xdr:row>
      <xdr:rowOff>57150</xdr:rowOff>
    </xdr:from>
    <xdr:to>
      <xdr:col>38</xdr:col>
      <xdr:colOff>19050</xdr:colOff>
      <xdr:row>18</xdr:row>
      <xdr:rowOff>19050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6" y="4972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12</xdr:row>
      <xdr:rowOff>38100</xdr:rowOff>
    </xdr:from>
    <xdr:to>
      <xdr:col>38</xdr:col>
      <xdr:colOff>9524</xdr:colOff>
      <xdr:row>13</xdr:row>
      <xdr:rowOff>0</xdr:rowOff>
    </xdr:to>
    <xdr:sp macro="" textlink="">
      <xdr:nvSpPr>
        <xdr:cNvPr id="3" name="楕円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43700" y="304800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13</xdr:row>
      <xdr:rowOff>47625</xdr:rowOff>
    </xdr:from>
    <xdr:to>
      <xdr:col>38</xdr:col>
      <xdr:colOff>19049</xdr:colOff>
      <xdr:row>14</xdr:row>
      <xdr:rowOff>9525</xdr:rowOff>
    </xdr:to>
    <xdr:sp macro="" textlink="">
      <xdr:nvSpPr>
        <xdr:cNvPr id="4" name="楕円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53225" y="3438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14</xdr:row>
      <xdr:rowOff>57150</xdr:rowOff>
    </xdr:from>
    <xdr:to>
      <xdr:col>38</xdr:col>
      <xdr:colOff>19049</xdr:colOff>
      <xdr:row>15</xdr:row>
      <xdr:rowOff>19050</xdr:rowOff>
    </xdr:to>
    <xdr:sp macro="" textlink="">
      <xdr:nvSpPr>
        <xdr:cNvPr id="5" name="楕円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753225" y="3829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16</xdr:row>
      <xdr:rowOff>57150</xdr:rowOff>
    </xdr:from>
    <xdr:to>
      <xdr:col>38</xdr:col>
      <xdr:colOff>28574</xdr:colOff>
      <xdr:row>17</xdr:row>
      <xdr:rowOff>19050</xdr:rowOff>
    </xdr:to>
    <xdr:sp macro="" textlink="">
      <xdr:nvSpPr>
        <xdr:cNvPr id="6" name="楕円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4591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15</xdr:row>
      <xdr:rowOff>66675</xdr:rowOff>
    </xdr:from>
    <xdr:to>
      <xdr:col>38</xdr:col>
      <xdr:colOff>19049</xdr:colOff>
      <xdr:row>16</xdr:row>
      <xdr:rowOff>28575</xdr:rowOff>
    </xdr:to>
    <xdr:sp macro="" textlink="">
      <xdr:nvSpPr>
        <xdr:cNvPr id="7" name="楕円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753225" y="42195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18</xdr:row>
      <xdr:rowOff>57150</xdr:rowOff>
    </xdr:from>
    <xdr:to>
      <xdr:col>38</xdr:col>
      <xdr:colOff>28574</xdr:colOff>
      <xdr:row>19</xdr:row>
      <xdr:rowOff>19050</xdr:rowOff>
    </xdr:to>
    <xdr:sp macro="" textlink="">
      <xdr:nvSpPr>
        <xdr:cNvPr id="8" name="楕円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762750" y="5353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20</xdr:row>
      <xdr:rowOff>28575</xdr:rowOff>
    </xdr:from>
    <xdr:to>
      <xdr:col>38</xdr:col>
      <xdr:colOff>28574</xdr:colOff>
      <xdr:row>20</xdr:row>
      <xdr:rowOff>371475</xdr:rowOff>
    </xdr:to>
    <xdr:sp macro="" textlink="">
      <xdr:nvSpPr>
        <xdr:cNvPr id="9" name="楕円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62750" y="6086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19</xdr:row>
      <xdr:rowOff>47625</xdr:rowOff>
    </xdr:from>
    <xdr:to>
      <xdr:col>38</xdr:col>
      <xdr:colOff>28574</xdr:colOff>
      <xdr:row>20</xdr:row>
      <xdr:rowOff>9525</xdr:rowOff>
    </xdr:to>
    <xdr:sp macro="" textlink="">
      <xdr:nvSpPr>
        <xdr:cNvPr id="10" name="楕円 1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762750" y="5724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21</xdr:row>
      <xdr:rowOff>28575</xdr:rowOff>
    </xdr:from>
    <xdr:to>
      <xdr:col>38</xdr:col>
      <xdr:colOff>47624</xdr:colOff>
      <xdr:row>22</xdr:row>
      <xdr:rowOff>66675</xdr:rowOff>
    </xdr:to>
    <xdr:sp macro="" textlink="">
      <xdr:nvSpPr>
        <xdr:cNvPr id="11" name="楕円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781800" y="6467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11</xdr:row>
      <xdr:rowOff>9525</xdr:rowOff>
    </xdr:from>
    <xdr:to>
      <xdr:col>38</xdr:col>
      <xdr:colOff>9524</xdr:colOff>
      <xdr:row>11</xdr:row>
      <xdr:rowOff>352425</xdr:rowOff>
    </xdr:to>
    <xdr:sp macro="" textlink="">
      <xdr:nvSpPr>
        <xdr:cNvPr id="12" name="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743700" y="26384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9</xdr:row>
      <xdr:rowOff>95249</xdr:rowOff>
    </xdr:from>
    <xdr:to>
      <xdr:col>41</xdr:col>
      <xdr:colOff>209550</xdr:colOff>
      <xdr:row>11</xdr:row>
      <xdr:rowOff>133349</xdr:rowOff>
    </xdr:to>
    <xdr:sp macro="" textlink="">
      <xdr:nvSpPr>
        <xdr:cNvPr id="2" name="楕円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81800" y="2133599"/>
          <a:ext cx="1200150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15</xdr:row>
      <xdr:rowOff>57150</xdr:rowOff>
    </xdr:from>
    <xdr:to>
      <xdr:col>40</xdr:col>
      <xdr:colOff>114300</xdr:colOff>
      <xdr:row>17</xdr:row>
      <xdr:rowOff>95250</xdr:rowOff>
    </xdr:to>
    <xdr:sp macro="" textlink="">
      <xdr:nvSpPr>
        <xdr:cNvPr id="3" name="楕円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72275" y="3162300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19</xdr:row>
      <xdr:rowOff>28575</xdr:rowOff>
    </xdr:from>
    <xdr:to>
      <xdr:col>40</xdr:col>
      <xdr:colOff>133350</xdr:colOff>
      <xdr:row>21</xdr:row>
      <xdr:rowOff>66675</xdr:rowOff>
    </xdr:to>
    <xdr:sp macro="" textlink="">
      <xdr:nvSpPr>
        <xdr:cNvPr id="4" name="楕円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91325" y="38766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23</xdr:row>
      <xdr:rowOff>66675</xdr:rowOff>
    </xdr:from>
    <xdr:to>
      <xdr:col>40</xdr:col>
      <xdr:colOff>142875</xdr:colOff>
      <xdr:row>25</xdr:row>
      <xdr:rowOff>104775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00850" y="46577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31</xdr:row>
      <xdr:rowOff>28575</xdr:rowOff>
    </xdr:from>
    <xdr:to>
      <xdr:col>40</xdr:col>
      <xdr:colOff>133350</xdr:colOff>
      <xdr:row>33</xdr:row>
      <xdr:rowOff>66675</xdr:rowOff>
    </xdr:to>
    <xdr:sp macro="" textlink="">
      <xdr:nvSpPr>
        <xdr:cNvPr id="6" name="楕円 1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791325" y="61055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27</xdr:row>
      <xdr:rowOff>28575</xdr:rowOff>
    </xdr:from>
    <xdr:to>
      <xdr:col>40</xdr:col>
      <xdr:colOff>142875</xdr:colOff>
      <xdr:row>29</xdr:row>
      <xdr:rowOff>66675</xdr:rowOff>
    </xdr:to>
    <xdr:sp macro="" textlink="">
      <xdr:nvSpPr>
        <xdr:cNvPr id="7" name="楕円 1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800850" y="53625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D0DA-5A14-4885-991D-040FAD465602}">
  <dimension ref="B2:D24"/>
  <sheetViews>
    <sheetView tabSelected="1" view="pageBreakPreview" zoomScale="85" zoomScaleNormal="100" zoomScaleSheetLayoutView="85" workbookViewId="0">
      <selection activeCell="J7" sqref="J7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5" t="s">
        <v>222</v>
      </c>
      <c r="C2" s="75"/>
      <c r="D2" s="75"/>
    </row>
    <row r="3" spans="2:4" ht="13.5" thickBot="1"/>
    <row r="4" spans="2:4" ht="13.5" thickBot="1">
      <c r="B4" s="71" t="s">
        <v>205</v>
      </c>
      <c r="D4" s="71" t="s">
        <v>208</v>
      </c>
    </row>
    <row r="5" spans="2:4">
      <c r="B5" s="70" t="s">
        <v>206</v>
      </c>
      <c r="D5" s="70" t="s">
        <v>209</v>
      </c>
    </row>
    <row r="6" spans="2:4" ht="13.5" thickBot="1">
      <c r="B6" s="69" t="s">
        <v>207</v>
      </c>
      <c r="D6" s="68" t="s">
        <v>210</v>
      </c>
    </row>
    <row r="7" spans="2:4">
      <c r="D7" s="68" t="s">
        <v>211</v>
      </c>
    </row>
    <row r="8" spans="2:4" ht="13.5" thickBot="1">
      <c r="D8" s="69" t="s">
        <v>212</v>
      </c>
    </row>
    <row r="12" spans="2:4">
      <c r="B12" t="s">
        <v>213</v>
      </c>
    </row>
    <row r="13" spans="2:4">
      <c r="B13" t="s">
        <v>214</v>
      </c>
    </row>
    <row r="14" spans="2:4">
      <c r="B14" t="s">
        <v>215</v>
      </c>
    </row>
    <row r="16" spans="2:4">
      <c r="B16" t="s">
        <v>216</v>
      </c>
    </row>
    <row r="17" spans="2:2">
      <c r="B17" t="s">
        <v>217</v>
      </c>
    </row>
    <row r="19" spans="2:2">
      <c r="B19" t="s">
        <v>218</v>
      </c>
    </row>
    <row r="21" spans="2:2">
      <c r="B21" t="s">
        <v>219</v>
      </c>
    </row>
    <row r="23" spans="2:2">
      <c r="B23" t="s">
        <v>220</v>
      </c>
    </row>
    <row r="24" spans="2:2">
      <c r="B24" t="s">
        <v>221</v>
      </c>
    </row>
  </sheetData>
  <mergeCells count="1">
    <mergeCell ref="B2:D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showGridLines="0" view="pageBreakPreview" zoomScale="70" zoomScaleNormal="100" zoomScaleSheetLayoutView="70" workbookViewId="0">
      <selection activeCell="BA13" sqref="BA13"/>
    </sheetView>
  </sheetViews>
  <sheetFormatPr defaultColWidth="9" defaultRowHeight="12.5"/>
  <cols>
    <col min="1" max="12" width="2.453125" style="9" customWidth="1"/>
    <col min="13" max="13" width="3.08984375" style="9" customWidth="1"/>
    <col min="14" max="21" width="2.453125" style="9" customWidth="1"/>
    <col min="22" max="26" width="2.7265625" style="9" customWidth="1"/>
    <col min="27" max="31" width="2.90625" style="9" customWidth="1"/>
    <col min="32" max="37" width="2.453125" style="9" customWidth="1"/>
    <col min="38" max="38" width="9" style="9" customWidth="1"/>
    <col min="39" max="39" width="12.7265625" style="10" hidden="1" customWidth="1"/>
    <col min="40" max="40" width="16.90625" style="10" hidden="1" customWidth="1"/>
    <col min="41" max="44" width="9" style="10" hidden="1" customWidth="1"/>
    <col min="45" max="45" width="3.36328125" style="10" hidden="1" customWidth="1"/>
    <col min="46" max="46" width="14.90625" style="10" hidden="1" customWidth="1"/>
    <col min="47" max="47" width="7" style="10" hidden="1" customWidth="1"/>
    <col min="48" max="48" width="15.453125" style="10" hidden="1" customWidth="1"/>
    <col min="49" max="49" width="8.36328125" style="10" hidden="1" customWidth="1"/>
    <col min="50" max="16384" width="9" style="9"/>
  </cols>
  <sheetData>
    <row r="1" spans="1:49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49" ht="18" customHeight="1">
      <c r="A2" s="11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9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9" ht="18" customHeight="1">
      <c r="A4" s="11"/>
      <c r="B4" s="11"/>
      <c r="C4" s="11"/>
      <c r="D4" s="11"/>
      <c r="E4" s="11"/>
      <c r="F4" s="104" t="s">
        <v>4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1"/>
      <c r="AH4" s="11"/>
      <c r="AI4" s="11"/>
      <c r="AJ4" s="11"/>
      <c r="AK4" s="11"/>
    </row>
    <row r="5" spans="1:49" ht="18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9" ht="18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49" ht="18" customHeight="1">
      <c r="A7" s="11"/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N7" s="12"/>
      <c r="AO7" s="12"/>
      <c r="AP7" s="12"/>
      <c r="AQ7" s="12"/>
      <c r="AR7" s="12"/>
    </row>
    <row r="8" spans="1:49" ht="18" customHeight="1">
      <c r="A8" s="8"/>
      <c r="B8" s="11"/>
      <c r="C8" s="11" t="s">
        <v>6</v>
      </c>
      <c r="D8" s="11"/>
      <c r="E8" s="11"/>
      <c r="F8" s="11"/>
      <c r="G8" s="11"/>
      <c r="H8" s="11"/>
      <c r="I8" s="11"/>
      <c r="J8" s="11"/>
      <c r="K8" s="11"/>
      <c r="L8" s="8"/>
      <c r="M8" s="90" t="s">
        <v>192</v>
      </c>
      <c r="N8" s="91"/>
      <c r="O8" s="91"/>
      <c r="P8" s="91"/>
      <c r="Q8" s="91"/>
      <c r="R8" s="91"/>
      <c r="S8" s="91"/>
      <c r="T8" s="91"/>
      <c r="U8" s="91"/>
      <c r="V8" s="91"/>
      <c r="W8" s="92"/>
      <c r="X8" s="90" t="s">
        <v>193</v>
      </c>
      <c r="Y8" s="91"/>
      <c r="Z8" s="91"/>
      <c r="AA8" s="91"/>
      <c r="AB8" s="91"/>
      <c r="AC8" s="91"/>
      <c r="AD8" s="91"/>
      <c r="AE8" s="91"/>
      <c r="AF8" s="91"/>
      <c r="AG8" s="91"/>
      <c r="AH8" s="92"/>
      <c r="AI8" s="8"/>
      <c r="AJ8" s="8"/>
      <c r="AK8" s="8"/>
      <c r="AM8" s="12" t="s">
        <v>124</v>
      </c>
    </row>
    <row r="9" spans="1:49" ht="18" customHeight="1">
      <c r="A9" s="8"/>
      <c r="B9" s="11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8"/>
      <c r="M9" s="89" t="s">
        <v>194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"/>
      <c r="AJ9" s="8"/>
      <c r="AK9" s="8"/>
      <c r="AM9" s="78" t="str">
        <f>SUBSTITUTE(SUBSTITUTE($M$9,"京都市",""),"京都府","")</f>
        <v>上京区</v>
      </c>
      <c r="AN9" s="78"/>
      <c r="AO9" s="78"/>
      <c r="AP9" s="78"/>
      <c r="AQ9" s="78"/>
      <c r="AR9" s="13"/>
      <c r="AT9" s="14" t="s">
        <v>125</v>
      </c>
      <c r="AU9" s="15" t="str">
        <f>IF(SUM(AQ14:AQ60)&lt;&gt;1,"エラー","OK")</f>
        <v>OK</v>
      </c>
      <c r="AV9" s="12"/>
      <c r="AW9" s="12"/>
    </row>
    <row r="10" spans="1:49" ht="18" customHeight="1">
      <c r="A10" s="8"/>
      <c r="B10" s="11"/>
      <c r="C10" s="11" t="s">
        <v>7</v>
      </c>
      <c r="D10" s="11"/>
      <c r="E10" s="11"/>
      <c r="F10" s="11"/>
      <c r="G10" s="11"/>
      <c r="H10" s="11"/>
      <c r="I10" s="11"/>
      <c r="J10" s="11"/>
      <c r="K10" s="11"/>
      <c r="L10" s="8"/>
      <c r="M10" s="90" t="s">
        <v>195</v>
      </c>
      <c r="N10" s="91"/>
      <c r="O10" s="91"/>
      <c r="P10" s="91"/>
      <c r="Q10" s="91"/>
      <c r="R10" s="91"/>
      <c r="S10" s="91"/>
      <c r="T10" s="91"/>
      <c r="U10" s="91"/>
      <c r="V10" s="91"/>
      <c r="W10" s="92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"/>
      <c r="AJ10" s="8"/>
      <c r="AK10" s="8"/>
      <c r="AM10" s="79" t="s">
        <v>126</v>
      </c>
      <c r="AN10" s="79"/>
      <c r="AO10" s="79"/>
      <c r="AP10" s="79"/>
      <c r="AQ10" s="79"/>
      <c r="AR10" s="13"/>
      <c r="AT10" s="80" t="s">
        <v>127</v>
      </c>
      <c r="AU10" s="80"/>
      <c r="AV10" s="80"/>
      <c r="AW10" s="80"/>
    </row>
    <row r="11" spans="1:49" ht="18" customHeight="1">
      <c r="A11" s="11"/>
      <c r="B11" s="11"/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T11" s="14" t="s">
        <v>128</v>
      </c>
      <c r="AU11" s="16">
        <f>IF(AU9="エラー","エラー",SUMPRODUCT($AO$14:$AO$60,$AQ$14:$AQ$60))</f>
        <v>0.5</v>
      </c>
      <c r="AV11" s="14" t="s">
        <v>129</v>
      </c>
      <c r="AW11" s="16">
        <f>_xlfn.IFS(AU9="エラー","エラー",AU14="×",0,AU14="△",0,AU11=0.75,0,AU11=0.5,0.25)</f>
        <v>0.25</v>
      </c>
    </row>
    <row r="12" spans="1:49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T12" s="17" t="s">
        <v>130</v>
      </c>
      <c r="AU12" s="16">
        <f>IF($AU$9="エラー","エラー",0.5)</f>
        <v>0.5</v>
      </c>
      <c r="AV12" s="17" t="s">
        <v>130</v>
      </c>
      <c r="AW12" s="16">
        <f>_xlfn.IFS(AU9="エラー","エラー",AU14="○",0.25,AU14="△",0.25,AU14="×",0)</f>
        <v>0.25</v>
      </c>
    </row>
    <row r="13" spans="1:49" ht="74.25" customHeight="1">
      <c r="A13" s="18"/>
      <c r="B13" s="82" t="s">
        <v>0</v>
      </c>
      <c r="C13" s="82"/>
      <c r="D13" s="82"/>
      <c r="E13" s="82"/>
      <c r="F13" s="82"/>
      <c r="G13" s="82" t="s">
        <v>31</v>
      </c>
      <c r="H13" s="82"/>
      <c r="I13" s="82"/>
      <c r="J13" s="82"/>
      <c r="K13" s="82"/>
      <c r="L13" s="82" t="s">
        <v>9</v>
      </c>
      <c r="M13" s="82"/>
      <c r="N13" s="82"/>
      <c r="O13" s="82"/>
      <c r="P13" s="82"/>
      <c r="Q13" s="82" t="s">
        <v>48</v>
      </c>
      <c r="R13" s="82"/>
      <c r="S13" s="82"/>
      <c r="T13" s="82"/>
      <c r="U13" s="82"/>
      <c r="V13" s="82" t="s">
        <v>47</v>
      </c>
      <c r="W13" s="82"/>
      <c r="X13" s="82"/>
      <c r="Y13" s="82"/>
      <c r="Z13" s="82"/>
      <c r="AA13" s="82" t="s">
        <v>45</v>
      </c>
      <c r="AB13" s="82"/>
      <c r="AC13" s="82"/>
      <c r="AD13" s="82"/>
      <c r="AE13" s="82"/>
      <c r="AF13" s="82" t="s">
        <v>37</v>
      </c>
      <c r="AG13" s="82"/>
      <c r="AH13" s="82"/>
      <c r="AI13" s="82"/>
      <c r="AJ13" s="93"/>
      <c r="AK13" s="19"/>
      <c r="AM13" s="81" t="s">
        <v>131</v>
      </c>
      <c r="AN13" s="81"/>
      <c r="AO13" s="20" t="s">
        <v>132</v>
      </c>
      <c r="AP13" s="20" t="s">
        <v>133</v>
      </c>
      <c r="AQ13" s="20" t="s">
        <v>134</v>
      </c>
      <c r="AR13" s="20" t="s">
        <v>186</v>
      </c>
    </row>
    <row r="14" spans="1:49" ht="28.5" customHeight="1">
      <c r="A14" s="21"/>
      <c r="B14" s="97" t="s">
        <v>122</v>
      </c>
      <c r="C14" s="97"/>
      <c r="D14" s="97"/>
      <c r="E14" s="97"/>
      <c r="F14" s="97"/>
      <c r="G14" s="94">
        <v>0</v>
      </c>
      <c r="H14" s="94"/>
      <c r="I14" s="94"/>
      <c r="J14" s="94"/>
      <c r="K14" s="94"/>
      <c r="L14" s="101">
        <v>480000</v>
      </c>
      <c r="M14" s="101"/>
      <c r="N14" s="101"/>
      <c r="O14" s="101"/>
      <c r="P14" s="101"/>
      <c r="Q14" s="83">
        <f>ROUNDDOWN(MIN(G14,L14),-3)</f>
        <v>0</v>
      </c>
      <c r="R14" s="84"/>
      <c r="S14" s="84"/>
      <c r="T14" s="84"/>
      <c r="U14" s="85"/>
      <c r="V14" s="83">
        <f>ROUNDDOWN(Q14*$AU$11,-3)</f>
        <v>0</v>
      </c>
      <c r="W14" s="84"/>
      <c r="X14" s="84"/>
      <c r="Y14" s="84"/>
      <c r="Z14" s="85"/>
      <c r="AA14" s="83">
        <f>ROUNDDOWN(Q14*$AW$11,-3)</f>
        <v>0</v>
      </c>
      <c r="AB14" s="84"/>
      <c r="AC14" s="84"/>
      <c r="AD14" s="84"/>
      <c r="AE14" s="85"/>
      <c r="AF14" s="83">
        <f>G14-V14-AA14</f>
        <v>0</v>
      </c>
      <c r="AG14" s="84"/>
      <c r="AH14" s="84"/>
      <c r="AI14" s="84"/>
      <c r="AJ14" s="85"/>
      <c r="AK14" s="22"/>
      <c r="AM14" s="76" t="s">
        <v>135</v>
      </c>
      <c r="AN14" s="14" t="s">
        <v>136</v>
      </c>
      <c r="AO14" s="23">
        <v>0.5</v>
      </c>
      <c r="AP14" s="15">
        <f>LEN(AN14)</f>
        <v>2</v>
      </c>
      <c r="AQ14" s="15">
        <f t="shared" ref="AQ14:AQ60" si="0">IF(LEFT($AM$9,AP14)=AN14,1,0)</f>
        <v>0</v>
      </c>
      <c r="AR14" s="15" t="s">
        <v>187</v>
      </c>
      <c r="AT14" s="14" t="s">
        <v>190</v>
      </c>
      <c r="AU14" s="15" t="str">
        <f>VLOOKUP(AM9,AN14:AR60,5,FALSE)</f>
        <v>○</v>
      </c>
    </row>
    <row r="15" spans="1:49" ht="28.5" customHeight="1">
      <c r="A15" s="21"/>
      <c r="B15" s="97" t="s">
        <v>120</v>
      </c>
      <c r="C15" s="97"/>
      <c r="D15" s="97"/>
      <c r="E15" s="97"/>
      <c r="F15" s="97"/>
      <c r="G15" s="94">
        <v>0</v>
      </c>
      <c r="H15" s="94"/>
      <c r="I15" s="94"/>
      <c r="J15" s="94"/>
      <c r="K15" s="94"/>
      <c r="L15" s="102">
        <f>VALUE(_xlfn.IFS(G14&gt;=1,"440,000",G14=0,"300,000"))</f>
        <v>300000</v>
      </c>
      <c r="M15" s="102"/>
      <c r="N15" s="102"/>
      <c r="O15" s="102"/>
      <c r="P15" s="102"/>
      <c r="Q15" s="111">
        <f>ROUNDDOWN(MIN(G15,L15),-3)</f>
        <v>0</v>
      </c>
      <c r="R15" s="112"/>
      <c r="S15" s="112"/>
      <c r="T15" s="112"/>
      <c r="U15" s="113"/>
      <c r="V15" s="83">
        <f>ROUNDDOWN(Q15*$AU$12,-3)</f>
        <v>0</v>
      </c>
      <c r="W15" s="84"/>
      <c r="X15" s="84"/>
      <c r="Y15" s="84"/>
      <c r="Z15" s="85"/>
      <c r="AA15" s="83">
        <f>ROUNDDOWN(Q15*$AW$12,-3)</f>
        <v>0</v>
      </c>
      <c r="AB15" s="84"/>
      <c r="AC15" s="84"/>
      <c r="AD15" s="84"/>
      <c r="AE15" s="85"/>
      <c r="AF15" s="83">
        <f>G15-V15-AA15</f>
        <v>0</v>
      </c>
      <c r="AG15" s="84"/>
      <c r="AH15" s="84"/>
      <c r="AI15" s="84"/>
      <c r="AJ15" s="85"/>
      <c r="AK15" s="22"/>
      <c r="AM15" s="76"/>
      <c r="AN15" s="14" t="s">
        <v>137</v>
      </c>
      <c r="AO15" s="23">
        <v>0.5</v>
      </c>
      <c r="AP15" s="15">
        <f t="shared" ref="AP15:AP60" si="1">LEN(AN15)</f>
        <v>3</v>
      </c>
      <c r="AQ15" s="15">
        <f t="shared" si="0"/>
        <v>1</v>
      </c>
      <c r="AR15" s="15" t="s">
        <v>187</v>
      </c>
    </row>
    <row r="16" spans="1:49" ht="41" customHeight="1" thickBot="1">
      <c r="A16" s="21"/>
      <c r="B16" s="95" t="s">
        <v>121</v>
      </c>
      <c r="C16" s="95"/>
      <c r="D16" s="95"/>
      <c r="E16" s="95"/>
      <c r="F16" s="95"/>
      <c r="G16" s="96">
        <v>0</v>
      </c>
      <c r="H16" s="96"/>
      <c r="I16" s="96"/>
      <c r="J16" s="96"/>
      <c r="K16" s="96"/>
      <c r="L16" s="103">
        <v>400000</v>
      </c>
      <c r="M16" s="103"/>
      <c r="N16" s="103"/>
      <c r="O16" s="103"/>
      <c r="P16" s="103"/>
      <c r="Q16" s="86">
        <f>ROUNDDOWN(MIN(G16,L16),-3)</f>
        <v>0</v>
      </c>
      <c r="R16" s="87"/>
      <c r="S16" s="87"/>
      <c r="T16" s="87"/>
      <c r="U16" s="88"/>
      <c r="V16" s="83">
        <f>ROUNDDOWN(Q16*$AU$11,-3)</f>
        <v>0</v>
      </c>
      <c r="W16" s="84"/>
      <c r="X16" s="84"/>
      <c r="Y16" s="84"/>
      <c r="Z16" s="85"/>
      <c r="AA16" s="83">
        <f>ROUNDDOWN(Q16*$AW$11,-3)</f>
        <v>0</v>
      </c>
      <c r="AB16" s="84"/>
      <c r="AC16" s="84"/>
      <c r="AD16" s="84"/>
      <c r="AE16" s="85"/>
      <c r="AF16" s="83">
        <f>G16-V16-AA16</f>
        <v>0</v>
      </c>
      <c r="AG16" s="84"/>
      <c r="AH16" s="84"/>
      <c r="AI16" s="84"/>
      <c r="AJ16" s="85"/>
      <c r="AK16" s="22"/>
      <c r="AM16" s="76"/>
      <c r="AN16" s="14" t="s">
        <v>138</v>
      </c>
      <c r="AO16" s="23">
        <v>0.5</v>
      </c>
      <c r="AP16" s="15">
        <f t="shared" si="1"/>
        <v>3</v>
      </c>
      <c r="AQ16" s="15">
        <f t="shared" si="0"/>
        <v>0</v>
      </c>
      <c r="AR16" s="15" t="s">
        <v>187</v>
      </c>
    </row>
    <row r="17" spans="1:45" ht="39.75" customHeight="1" thickTop="1">
      <c r="A17" s="24"/>
      <c r="B17" s="105" t="s">
        <v>3</v>
      </c>
      <c r="C17" s="106"/>
      <c r="D17" s="106"/>
      <c r="E17" s="106"/>
      <c r="F17" s="107"/>
      <c r="G17" s="108">
        <f>SUM(G14:K16)</f>
        <v>0</v>
      </c>
      <c r="H17" s="109"/>
      <c r="I17" s="109"/>
      <c r="J17" s="109"/>
      <c r="K17" s="110"/>
      <c r="L17" s="105"/>
      <c r="M17" s="106"/>
      <c r="N17" s="106"/>
      <c r="O17" s="106"/>
      <c r="P17" s="107"/>
      <c r="Q17" s="108"/>
      <c r="R17" s="109"/>
      <c r="S17" s="109"/>
      <c r="T17" s="109"/>
      <c r="U17" s="110"/>
      <c r="V17" s="98">
        <f>SUM(V14:Z16)</f>
        <v>0</v>
      </c>
      <c r="W17" s="99"/>
      <c r="X17" s="99"/>
      <c r="Y17" s="99"/>
      <c r="Z17" s="100"/>
      <c r="AA17" s="98">
        <f>SUM(AA14:AE16)</f>
        <v>0</v>
      </c>
      <c r="AB17" s="99"/>
      <c r="AC17" s="99"/>
      <c r="AD17" s="99"/>
      <c r="AE17" s="100"/>
      <c r="AF17" s="98">
        <f>SUM(AF14:AJ16)</f>
        <v>0</v>
      </c>
      <c r="AG17" s="99"/>
      <c r="AH17" s="99"/>
      <c r="AI17" s="99"/>
      <c r="AJ17" s="100"/>
      <c r="AK17" s="24"/>
      <c r="AM17" s="76"/>
      <c r="AN17" s="14" t="s">
        <v>139</v>
      </c>
      <c r="AO17" s="23">
        <v>0.5</v>
      </c>
      <c r="AP17" s="15">
        <f t="shared" si="1"/>
        <v>3</v>
      </c>
      <c r="AQ17" s="15">
        <f t="shared" si="0"/>
        <v>0</v>
      </c>
      <c r="AR17" s="15" t="s">
        <v>187</v>
      </c>
    </row>
    <row r="18" spans="1:45" ht="18" customHeight="1">
      <c r="A18" s="25"/>
      <c r="B18" s="26"/>
      <c r="C18" s="26"/>
      <c r="D18" s="26"/>
      <c r="E18" s="26"/>
      <c r="F18" s="26"/>
      <c r="G18" s="27"/>
      <c r="H18" s="25"/>
      <c r="I18" s="25"/>
      <c r="J18" s="25"/>
      <c r="K18" s="25"/>
      <c r="L18" s="26"/>
      <c r="M18" s="26"/>
      <c r="N18" s="26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M18" s="76"/>
      <c r="AN18" s="14" t="s">
        <v>140</v>
      </c>
      <c r="AO18" s="23">
        <v>0.5</v>
      </c>
      <c r="AP18" s="15">
        <f t="shared" si="1"/>
        <v>3</v>
      </c>
      <c r="AQ18" s="15">
        <f t="shared" si="0"/>
        <v>0</v>
      </c>
      <c r="AR18" s="15" t="s">
        <v>187</v>
      </c>
    </row>
    <row r="19" spans="1:45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76"/>
      <c r="AN19" s="14" t="s">
        <v>141</v>
      </c>
      <c r="AO19" s="23">
        <v>0.5</v>
      </c>
      <c r="AP19" s="15">
        <f t="shared" si="1"/>
        <v>3</v>
      </c>
      <c r="AQ19" s="15">
        <f t="shared" si="0"/>
        <v>0</v>
      </c>
      <c r="AR19" s="15" t="s">
        <v>187</v>
      </c>
    </row>
    <row r="20" spans="1:45" ht="18" customHeight="1">
      <c r="A20" s="8"/>
      <c r="B20" s="8"/>
      <c r="C20" s="28" t="s">
        <v>55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76"/>
      <c r="AN20" s="14" t="s">
        <v>142</v>
      </c>
      <c r="AO20" s="23">
        <v>0.5</v>
      </c>
      <c r="AP20" s="15">
        <f t="shared" si="1"/>
        <v>2</v>
      </c>
      <c r="AQ20" s="15">
        <f t="shared" si="0"/>
        <v>0</v>
      </c>
      <c r="AR20" s="15" t="s">
        <v>187</v>
      </c>
    </row>
    <row r="21" spans="1:45" ht="18" customHeight="1">
      <c r="A21" s="8"/>
      <c r="B21" s="8"/>
      <c r="C21" s="29" t="s">
        <v>123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76"/>
      <c r="AN21" s="14" t="s">
        <v>143</v>
      </c>
      <c r="AO21" s="23">
        <v>0.5</v>
      </c>
      <c r="AP21" s="15">
        <f t="shared" si="1"/>
        <v>3</v>
      </c>
      <c r="AQ21" s="15">
        <f t="shared" si="0"/>
        <v>0</v>
      </c>
      <c r="AR21" s="15" t="s">
        <v>187</v>
      </c>
    </row>
    <row r="22" spans="1:45" ht="18" customHeight="1">
      <c r="A22" s="8"/>
      <c r="B22" s="8"/>
      <c r="C22" s="2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76"/>
      <c r="AN22" s="14" t="s">
        <v>144</v>
      </c>
      <c r="AO22" s="23">
        <v>0.5</v>
      </c>
      <c r="AP22" s="15">
        <f t="shared" si="1"/>
        <v>3</v>
      </c>
      <c r="AQ22" s="15">
        <f t="shared" si="0"/>
        <v>0</v>
      </c>
      <c r="AR22" s="15" t="s">
        <v>187</v>
      </c>
    </row>
    <row r="23" spans="1:45" ht="18" customHeight="1">
      <c r="A23" s="8"/>
      <c r="B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76"/>
      <c r="AN23" s="14" t="s">
        <v>145</v>
      </c>
      <c r="AO23" s="23">
        <v>0.5</v>
      </c>
      <c r="AP23" s="15">
        <f t="shared" si="1"/>
        <v>3</v>
      </c>
      <c r="AQ23" s="15">
        <f t="shared" si="0"/>
        <v>0</v>
      </c>
      <c r="AR23" s="15" t="s">
        <v>187</v>
      </c>
    </row>
    <row r="24" spans="1:45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76"/>
      <c r="AN24" s="14" t="s">
        <v>146</v>
      </c>
      <c r="AO24" s="23">
        <v>0.5</v>
      </c>
      <c r="AP24" s="15">
        <f t="shared" si="1"/>
        <v>3</v>
      </c>
      <c r="AQ24" s="15">
        <f t="shared" si="0"/>
        <v>0</v>
      </c>
      <c r="AR24" s="15" t="s">
        <v>187</v>
      </c>
    </row>
    <row r="25" spans="1:45" ht="18" customHeight="1">
      <c r="AM25" s="76" t="s">
        <v>147</v>
      </c>
      <c r="AN25" s="14" t="s">
        <v>148</v>
      </c>
      <c r="AO25" s="23">
        <v>0.5</v>
      </c>
      <c r="AP25" s="15">
        <f>LEN(AN25)</f>
        <v>4</v>
      </c>
      <c r="AQ25" s="15">
        <f t="shared" si="0"/>
        <v>0</v>
      </c>
      <c r="AR25" s="15" t="s">
        <v>191</v>
      </c>
      <c r="AS25" s="10" t="s">
        <v>189</v>
      </c>
    </row>
    <row r="26" spans="1:45" ht="18" customHeight="1">
      <c r="AM26" s="76"/>
      <c r="AN26" s="14" t="s">
        <v>149</v>
      </c>
      <c r="AO26" s="23">
        <v>0.5</v>
      </c>
      <c r="AP26" s="15">
        <f t="shared" si="1"/>
        <v>3</v>
      </c>
      <c r="AQ26" s="15">
        <f t="shared" si="0"/>
        <v>0</v>
      </c>
      <c r="AR26" s="15" t="s">
        <v>187</v>
      </c>
    </row>
    <row r="27" spans="1:45" ht="18" customHeight="1">
      <c r="AM27" s="76"/>
      <c r="AN27" s="14" t="s">
        <v>150</v>
      </c>
      <c r="AO27" s="23">
        <v>0.5</v>
      </c>
      <c r="AP27" s="15">
        <f t="shared" si="1"/>
        <v>3</v>
      </c>
      <c r="AQ27" s="15">
        <f t="shared" si="0"/>
        <v>0</v>
      </c>
      <c r="AR27" s="15" t="s">
        <v>187</v>
      </c>
    </row>
    <row r="28" spans="1:45" ht="18" customHeight="1">
      <c r="AM28" s="76"/>
      <c r="AN28" s="14" t="s">
        <v>151</v>
      </c>
      <c r="AO28" s="23">
        <v>0.5</v>
      </c>
      <c r="AP28" s="15">
        <f t="shared" si="1"/>
        <v>3</v>
      </c>
      <c r="AQ28" s="15">
        <f t="shared" si="0"/>
        <v>0</v>
      </c>
      <c r="AR28" s="15" t="s">
        <v>187</v>
      </c>
    </row>
    <row r="29" spans="1:45" ht="18" customHeight="1">
      <c r="AM29" s="76"/>
      <c r="AN29" s="14" t="s">
        <v>152</v>
      </c>
      <c r="AO29" s="23">
        <v>0.5</v>
      </c>
      <c r="AP29" s="15">
        <f t="shared" si="1"/>
        <v>3</v>
      </c>
      <c r="AQ29" s="15">
        <f t="shared" si="0"/>
        <v>0</v>
      </c>
      <c r="AR29" s="15" t="s">
        <v>188</v>
      </c>
    </row>
    <row r="30" spans="1:45" ht="18" customHeight="1">
      <c r="AM30" s="76"/>
      <c r="AN30" s="14" t="s">
        <v>153</v>
      </c>
      <c r="AO30" s="23">
        <v>0.5</v>
      </c>
      <c r="AP30" s="15">
        <f t="shared" si="1"/>
        <v>3</v>
      </c>
      <c r="AQ30" s="15">
        <f t="shared" si="0"/>
        <v>0</v>
      </c>
      <c r="AR30" s="15" t="s">
        <v>191</v>
      </c>
      <c r="AS30" s="10" t="s">
        <v>189</v>
      </c>
    </row>
    <row r="31" spans="1:45" ht="18" customHeight="1">
      <c r="AM31" s="76"/>
      <c r="AN31" s="14" t="s">
        <v>154</v>
      </c>
      <c r="AO31" s="23">
        <v>0.5</v>
      </c>
      <c r="AP31" s="15">
        <f t="shared" si="1"/>
        <v>3</v>
      </c>
      <c r="AQ31" s="15">
        <f t="shared" si="0"/>
        <v>0</v>
      </c>
      <c r="AR31" s="15" t="s">
        <v>187</v>
      </c>
    </row>
    <row r="32" spans="1:45" ht="18" customHeight="1">
      <c r="AM32" s="76"/>
      <c r="AN32" s="14" t="s">
        <v>155</v>
      </c>
      <c r="AO32" s="23">
        <v>0.5</v>
      </c>
      <c r="AP32" s="15">
        <f t="shared" si="1"/>
        <v>3</v>
      </c>
      <c r="AQ32" s="15">
        <f t="shared" si="0"/>
        <v>0</v>
      </c>
      <c r="AR32" s="15" t="s">
        <v>187</v>
      </c>
    </row>
    <row r="33" spans="39:44" ht="18" customHeight="1">
      <c r="AM33" s="76"/>
      <c r="AN33" s="14" t="s">
        <v>156</v>
      </c>
      <c r="AO33" s="23">
        <v>0.5</v>
      </c>
      <c r="AP33" s="15">
        <f t="shared" si="1"/>
        <v>4</v>
      </c>
      <c r="AQ33" s="15">
        <f t="shared" si="0"/>
        <v>0</v>
      </c>
      <c r="AR33" s="15" t="s">
        <v>187</v>
      </c>
    </row>
    <row r="34" spans="39:44" ht="18" customHeight="1">
      <c r="AM34" s="76"/>
      <c r="AN34" s="14" t="s">
        <v>157</v>
      </c>
      <c r="AO34" s="23">
        <v>0.5</v>
      </c>
      <c r="AP34" s="15">
        <f t="shared" si="1"/>
        <v>3</v>
      </c>
      <c r="AQ34" s="15">
        <f t="shared" si="0"/>
        <v>0</v>
      </c>
      <c r="AR34" s="15" t="s">
        <v>187</v>
      </c>
    </row>
    <row r="35" spans="39:44" ht="18" customHeight="1">
      <c r="AM35" s="76"/>
      <c r="AN35" s="14" t="s">
        <v>158</v>
      </c>
      <c r="AO35" s="23">
        <v>0.5</v>
      </c>
      <c r="AP35" s="15">
        <f t="shared" si="1"/>
        <v>4</v>
      </c>
      <c r="AQ35" s="15">
        <f t="shared" si="0"/>
        <v>0</v>
      </c>
      <c r="AR35" s="15" t="s">
        <v>187</v>
      </c>
    </row>
    <row r="36" spans="39:44" ht="18" customHeight="1">
      <c r="AM36" s="76"/>
      <c r="AN36" s="14" t="s">
        <v>159</v>
      </c>
      <c r="AO36" s="23">
        <v>0.5</v>
      </c>
      <c r="AP36" s="15">
        <f t="shared" si="1"/>
        <v>4</v>
      </c>
      <c r="AQ36" s="15">
        <f t="shared" si="0"/>
        <v>0</v>
      </c>
      <c r="AR36" s="15" t="s">
        <v>188</v>
      </c>
    </row>
    <row r="37" spans="39:44" ht="18" customHeight="1">
      <c r="AM37" s="76"/>
      <c r="AN37" s="14" t="s">
        <v>160</v>
      </c>
      <c r="AO37" s="23">
        <v>0.5</v>
      </c>
      <c r="AP37" s="15">
        <f t="shared" si="1"/>
        <v>3</v>
      </c>
      <c r="AQ37" s="15">
        <f t="shared" si="0"/>
        <v>0</v>
      </c>
      <c r="AR37" s="15" t="s">
        <v>187</v>
      </c>
    </row>
    <row r="38" spans="39:44" ht="18" customHeight="1">
      <c r="AM38" s="76"/>
      <c r="AN38" s="14" t="s">
        <v>161</v>
      </c>
      <c r="AO38" s="23">
        <v>0.5</v>
      </c>
      <c r="AP38" s="15">
        <f t="shared" si="1"/>
        <v>4</v>
      </c>
      <c r="AQ38" s="15">
        <f t="shared" si="0"/>
        <v>0</v>
      </c>
      <c r="AR38" s="15" t="s">
        <v>187</v>
      </c>
    </row>
    <row r="39" spans="39:44" ht="18" customHeight="1">
      <c r="AM39" s="77" t="s">
        <v>162</v>
      </c>
      <c r="AN39" s="14" t="s">
        <v>163</v>
      </c>
      <c r="AO39" s="23">
        <v>0.75</v>
      </c>
      <c r="AP39" s="15">
        <f t="shared" si="1"/>
        <v>4</v>
      </c>
      <c r="AQ39" s="15">
        <f t="shared" si="0"/>
        <v>0</v>
      </c>
      <c r="AR39" s="15" t="s">
        <v>188</v>
      </c>
    </row>
    <row r="40" spans="39:44" ht="18" customHeight="1">
      <c r="AM40" s="76"/>
      <c r="AN40" s="14" t="s">
        <v>164</v>
      </c>
      <c r="AO40" s="23">
        <v>0.75</v>
      </c>
      <c r="AP40" s="15">
        <f t="shared" si="1"/>
        <v>4</v>
      </c>
      <c r="AQ40" s="15">
        <f t="shared" si="0"/>
        <v>0</v>
      </c>
      <c r="AR40" s="15" t="s">
        <v>188</v>
      </c>
    </row>
    <row r="41" spans="39:44" ht="18" customHeight="1">
      <c r="AM41" s="76"/>
      <c r="AN41" s="14" t="s">
        <v>165</v>
      </c>
      <c r="AO41" s="23">
        <v>0.75</v>
      </c>
      <c r="AP41" s="15">
        <f t="shared" si="1"/>
        <v>3</v>
      </c>
      <c r="AQ41" s="15">
        <f t="shared" si="0"/>
        <v>0</v>
      </c>
      <c r="AR41" s="15" t="s">
        <v>188</v>
      </c>
    </row>
    <row r="42" spans="39:44" ht="18" customHeight="1">
      <c r="AM42" s="76"/>
      <c r="AN42" s="14" t="s">
        <v>166</v>
      </c>
      <c r="AO42" s="23">
        <v>0.75</v>
      </c>
      <c r="AP42" s="15">
        <f t="shared" si="1"/>
        <v>5</v>
      </c>
      <c r="AQ42" s="15">
        <f t="shared" si="0"/>
        <v>0</v>
      </c>
      <c r="AR42" s="15" t="s">
        <v>188</v>
      </c>
    </row>
    <row r="43" spans="39:44" ht="18" customHeight="1">
      <c r="AM43" s="76"/>
      <c r="AN43" s="14" t="s">
        <v>167</v>
      </c>
      <c r="AO43" s="23">
        <v>0.75</v>
      </c>
      <c r="AP43" s="15">
        <f t="shared" si="1"/>
        <v>3</v>
      </c>
      <c r="AQ43" s="15">
        <f t="shared" si="0"/>
        <v>0</v>
      </c>
      <c r="AR43" s="15" t="s">
        <v>188</v>
      </c>
    </row>
    <row r="44" spans="39:44" ht="18" customHeight="1">
      <c r="AM44" s="76"/>
      <c r="AN44" s="14" t="s">
        <v>168</v>
      </c>
      <c r="AO44" s="23">
        <v>0.75</v>
      </c>
      <c r="AP44" s="15">
        <f t="shared" si="1"/>
        <v>3</v>
      </c>
      <c r="AQ44" s="15">
        <f t="shared" si="0"/>
        <v>0</v>
      </c>
      <c r="AR44" s="15" t="s">
        <v>188</v>
      </c>
    </row>
    <row r="45" spans="39:44" ht="18" customHeight="1">
      <c r="AM45" s="76"/>
      <c r="AN45" s="14" t="s">
        <v>169</v>
      </c>
      <c r="AO45" s="23">
        <v>0.75</v>
      </c>
      <c r="AP45" s="15">
        <f t="shared" si="1"/>
        <v>3</v>
      </c>
      <c r="AQ45" s="15">
        <f t="shared" si="0"/>
        <v>0</v>
      </c>
      <c r="AR45" s="15" t="s">
        <v>187</v>
      </c>
    </row>
    <row r="46" spans="39:44" ht="18" customHeight="1">
      <c r="AM46" s="76"/>
      <c r="AN46" s="14" t="s">
        <v>170</v>
      </c>
      <c r="AO46" s="23">
        <v>0.75</v>
      </c>
      <c r="AP46" s="15">
        <f t="shared" si="1"/>
        <v>4</v>
      </c>
      <c r="AQ46" s="15">
        <f t="shared" si="0"/>
        <v>0</v>
      </c>
      <c r="AR46" s="15" t="s">
        <v>188</v>
      </c>
    </row>
    <row r="47" spans="39:44" ht="18" customHeight="1">
      <c r="AM47" s="76"/>
      <c r="AN47" s="14" t="s">
        <v>171</v>
      </c>
      <c r="AO47" s="23">
        <v>0.75</v>
      </c>
      <c r="AP47" s="15">
        <f t="shared" si="1"/>
        <v>4</v>
      </c>
      <c r="AQ47" s="15">
        <f t="shared" si="0"/>
        <v>0</v>
      </c>
      <c r="AR47" s="15" t="s">
        <v>187</v>
      </c>
    </row>
    <row r="48" spans="39:44" ht="18" customHeight="1">
      <c r="AM48" s="76"/>
      <c r="AN48" s="14" t="s">
        <v>172</v>
      </c>
      <c r="AO48" s="23">
        <v>0.75</v>
      </c>
      <c r="AP48" s="15">
        <f t="shared" si="1"/>
        <v>3</v>
      </c>
      <c r="AQ48" s="15">
        <f t="shared" si="0"/>
        <v>0</v>
      </c>
      <c r="AR48" s="15" t="s">
        <v>187</v>
      </c>
    </row>
    <row r="49" spans="39:44" ht="18" customHeight="1">
      <c r="AM49" s="76"/>
      <c r="AN49" s="14" t="s">
        <v>173</v>
      </c>
      <c r="AO49" s="23">
        <v>0.75</v>
      </c>
      <c r="AP49" s="15">
        <f t="shared" si="1"/>
        <v>4</v>
      </c>
      <c r="AQ49" s="15">
        <f t="shared" si="0"/>
        <v>0</v>
      </c>
      <c r="AR49" s="15" t="s">
        <v>187</v>
      </c>
    </row>
    <row r="50" spans="39:44" ht="18" customHeight="1">
      <c r="AM50" s="77" t="s">
        <v>174</v>
      </c>
      <c r="AN50" s="14" t="s">
        <v>175</v>
      </c>
      <c r="AO50" s="23">
        <v>0.75</v>
      </c>
      <c r="AP50" s="15">
        <f t="shared" si="1"/>
        <v>7</v>
      </c>
      <c r="AQ50" s="15">
        <f t="shared" si="0"/>
        <v>0</v>
      </c>
      <c r="AR50" s="15" t="s">
        <v>188</v>
      </c>
    </row>
    <row r="51" spans="39:44" ht="18" customHeight="1">
      <c r="AM51" s="76"/>
      <c r="AN51" s="14" t="s">
        <v>176</v>
      </c>
      <c r="AO51" s="23">
        <v>0.75</v>
      </c>
      <c r="AP51" s="15">
        <f t="shared" si="1"/>
        <v>7</v>
      </c>
      <c r="AQ51" s="15">
        <f t="shared" si="0"/>
        <v>0</v>
      </c>
      <c r="AR51" s="15" t="s">
        <v>188</v>
      </c>
    </row>
    <row r="52" spans="39:44" ht="18" customHeight="1">
      <c r="AM52" s="76"/>
      <c r="AN52" s="14" t="s">
        <v>177</v>
      </c>
      <c r="AO52" s="23">
        <v>0.75</v>
      </c>
      <c r="AP52" s="15">
        <f t="shared" si="1"/>
        <v>6</v>
      </c>
      <c r="AQ52" s="15">
        <f t="shared" si="0"/>
        <v>0</v>
      </c>
      <c r="AR52" s="15" t="s">
        <v>188</v>
      </c>
    </row>
    <row r="53" spans="39:44" ht="18" customHeight="1">
      <c r="AM53" s="76"/>
      <c r="AN53" s="14" t="s">
        <v>178</v>
      </c>
      <c r="AO53" s="23">
        <v>0.75</v>
      </c>
      <c r="AP53" s="15">
        <f t="shared" si="1"/>
        <v>8</v>
      </c>
      <c r="AQ53" s="15">
        <f t="shared" si="0"/>
        <v>0</v>
      </c>
      <c r="AR53" s="15" t="s">
        <v>188</v>
      </c>
    </row>
    <row r="54" spans="39:44" ht="18" customHeight="1">
      <c r="AM54" s="76"/>
      <c r="AN54" s="14" t="s">
        <v>179</v>
      </c>
      <c r="AO54" s="23">
        <v>0.75</v>
      </c>
      <c r="AP54" s="15">
        <f t="shared" si="1"/>
        <v>6</v>
      </c>
      <c r="AQ54" s="15">
        <f t="shared" si="0"/>
        <v>0</v>
      </c>
      <c r="AR54" s="15" t="s">
        <v>188</v>
      </c>
    </row>
    <row r="55" spans="39:44" ht="18" customHeight="1">
      <c r="AM55" s="76"/>
      <c r="AN55" s="14" t="s">
        <v>180</v>
      </c>
      <c r="AO55" s="23">
        <v>0.75</v>
      </c>
      <c r="AP55" s="15">
        <f t="shared" si="1"/>
        <v>6</v>
      </c>
      <c r="AQ55" s="15">
        <f t="shared" si="0"/>
        <v>0</v>
      </c>
      <c r="AR55" s="15" t="s">
        <v>188</v>
      </c>
    </row>
    <row r="56" spans="39:44" ht="18" customHeight="1">
      <c r="AM56" s="76"/>
      <c r="AN56" s="14" t="s">
        <v>181</v>
      </c>
      <c r="AO56" s="23">
        <v>0.75</v>
      </c>
      <c r="AP56" s="15">
        <f t="shared" si="1"/>
        <v>6</v>
      </c>
      <c r="AQ56" s="15">
        <f t="shared" si="0"/>
        <v>0</v>
      </c>
      <c r="AR56" s="15" t="s">
        <v>187</v>
      </c>
    </row>
    <row r="57" spans="39:44" ht="18" customHeight="1">
      <c r="AM57" s="76"/>
      <c r="AN57" s="14" t="s">
        <v>182</v>
      </c>
      <c r="AO57" s="23">
        <v>0.75</v>
      </c>
      <c r="AP57" s="15">
        <f t="shared" si="1"/>
        <v>7</v>
      </c>
      <c r="AQ57" s="15">
        <f t="shared" si="0"/>
        <v>0</v>
      </c>
      <c r="AR57" s="15" t="s">
        <v>188</v>
      </c>
    </row>
    <row r="58" spans="39:44" ht="18" customHeight="1">
      <c r="AM58" s="76"/>
      <c r="AN58" s="14" t="s">
        <v>183</v>
      </c>
      <c r="AO58" s="23">
        <v>0.75</v>
      </c>
      <c r="AP58" s="15">
        <f t="shared" si="1"/>
        <v>7</v>
      </c>
      <c r="AQ58" s="15">
        <f t="shared" si="0"/>
        <v>0</v>
      </c>
      <c r="AR58" s="15" t="s">
        <v>187</v>
      </c>
    </row>
    <row r="59" spans="39:44">
      <c r="AM59" s="76"/>
      <c r="AN59" s="14" t="s">
        <v>184</v>
      </c>
      <c r="AO59" s="23">
        <v>0.75</v>
      </c>
      <c r="AP59" s="15">
        <f t="shared" si="1"/>
        <v>6</v>
      </c>
      <c r="AQ59" s="15">
        <f t="shared" si="0"/>
        <v>0</v>
      </c>
      <c r="AR59" s="15" t="s">
        <v>187</v>
      </c>
    </row>
    <row r="60" spans="39:44">
      <c r="AM60" s="76"/>
      <c r="AN60" s="14" t="s">
        <v>185</v>
      </c>
      <c r="AO60" s="23">
        <v>0.75</v>
      </c>
      <c r="AP60" s="15">
        <f t="shared" si="1"/>
        <v>7</v>
      </c>
      <c r="AQ60" s="15">
        <f t="shared" si="0"/>
        <v>0</v>
      </c>
      <c r="AR60" s="15" t="s">
        <v>187</v>
      </c>
    </row>
    <row r="61" spans="39:44">
      <c r="AM61" s="30"/>
      <c r="AN61" s="30"/>
      <c r="AO61" s="30"/>
      <c r="AP61" s="30"/>
      <c r="AQ61" s="30"/>
      <c r="AR61" s="12"/>
    </row>
  </sheetData>
  <mergeCells count="48">
    <mergeCell ref="V17:Z17"/>
    <mergeCell ref="L14:P14"/>
    <mergeCell ref="L15:P15"/>
    <mergeCell ref="L16:P16"/>
    <mergeCell ref="F4:AF4"/>
    <mergeCell ref="X8:AH8"/>
    <mergeCell ref="M8:W8"/>
    <mergeCell ref="AF17:AJ17"/>
    <mergeCell ref="AA17:AE17"/>
    <mergeCell ref="B17:F17"/>
    <mergeCell ref="G17:K17"/>
    <mergeCell ref="L17:P17"/>
    <mergeCell ref="Q17:U17"/>
    <mergeCell ref="Q14:U14"/>
    <mergeCell ref="Q15:U15"/>
    <mergeCell ref="B14:F14"/>
    <mergeCell ref="G14:K14"/>
    <mergeCell ref="B16:F16"/>
    <mergeCell ref="G16:K16"/>
    <mergeCell ref="B15:F15"/>
    <mergeCell ref="G15:K15"/>
    <mergeCell ref="M9:AH9"/>
    <mergeCell ref="M10:W10"/>
    <mergeCell ref="AA13:AE13"/>
    <mergeCell ref="AF13:AJ13"/>
    <mergeCell ref="AF14:AJ14"/>
    <mergeCell ref="V14:Z14"/>
    <mergeCell ref="AT10:AW10"/>
    <mergeCell ref="AM13:AN13"/>
    <mergeCell ref="AM14:AM24"/>
    <mergeCell ref="B13:F13"/>
    <mergeCell ref="G13:K13"/>
    <mergeCell ref="L13:P13"/>
    <mergeCell ref="Q13:U13"/>
    <mergeCell ref="V13:Z13"/>
    <mergeCell ref="AA14:AE14"/>
    <mergeCell ref="AA15:AE15"/>
    <mergeCell ref="AA16:AE16"/>
    <mergeCell ref="V15:Z15"/>
    <mergeCell ref="AF15:AJ15"/>
    <mergeCell ref="AF16:AJ16"/>
    <mergeCell ref="Q16:U16"/>
    <mergeCell ref="V16:Z16"/>
    <mergeCell ref="AM25:AM38"/>
    <mergeCell ref="AM39:AM49"/>
    <mergeCell ref="AM50:AM60"/>
    <mergeCell ref="AM9:AQ9"/>
    <mergeCell ref="AM10:AQ10"/>
  </mergeCells>
  <phoneticPr fontId="3"/>
  <dataValidations count="1">
    <dataValidation type="whole" allowBlank="1" showInputMessage="1" showErrorMessage="1" sqref="G14:K16 L14:P14 L16:P16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7BB2-426C-4C8A-BA83-E8B8B5C405D0}">
  <dimension ref="A1:AM71"/>
  <sheetViews>
    <sheetView showGridLines="0" view="pageBreakPreview" zoomScaleNormal="100" zoomScaleSheetLayoutView="100" workbookViewId="0">
      <selection activeCell="AN10" sqref="AN10"/>
    </sheetView>
  </sheetViews>
  <sheetFormatPr defaultColWidth="9" defaultRowHeight="13"/>
  <cols>
    <col min="1" max="1" width="1.26953125" style="1" customWidth="1"/>
    <col min="2" max="35" width="2.453125" style="1" customWidth="1"/>
    <col min="36" max="36" width="1.26953125" style="1" customWidth="1"/>
    <col min="37" max="37" width="2.453125" style="1" customWidth="1"/>
    <col min="38" max="39" width="3" style="7" customWidth="1"/>
    <col min="40" max="43" width="3" style="1" customWidth="1"/>
    <col min="44" max="47" width="9" style="1"/>
    <col min="48" max="48" width="9" style="1" customWidth="1"/>
    <col min="49" max="16384" width="9" style="1"/>
  </cols>
  <sheetData>
    <row r="1" spans="1:35" ht="18" customHeight="1"/>
    <row r="2" spans="1:35" ht="30" customHeight="1">
      <c r="E2" s="126" t="s">
        <v>196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2"/>
    </row>
    <row r="3" spans="1:35" ht="22.5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T4" s="6"/>
      <c r="U4" s="6"/>
      <c r="V4" s="127" t="s">
        <v>56</v>
      </c>
      <c r="W4" s="127"/>
      <c r="X4" s="127"/>
      <c r="Y4" s="127"/>
      <c r="Z4" s="128" t="str">
        <f>'別添1-1-1'!X8</f>
        <v>○○保育園</v>
      </c>
      <c r="AA4" s="128"/>
      <c r="AB4" s="128"/>
      <c r="AC4" s="128"/>
      <c r="AD4" s="128"/>
      <c r="AE4" s="128"/>
      <c r="AF4" s="128"/>
      <c r="AG4" s="128"/>
      <c r="AH4" s="128"/>
      <c r="AI4" s="128"/>
    </row>
    <row r="5" spans="1:35" ht="22.5" customHeight="1"/>
    <row r="6" spans="1:35" ht="18" customHeight="1">
      <c r="A6" s="1" t="s">
        <v>197</v>
      </c>
      <c r="AC6" s="124" t="s">
        <v>198</v>
      </c>
      <c r="AD6" s="124"/>
      <c r="AE6" s="124"/>
      <c r="AF6" s="124"/>
      <c r="AG6" s="124"/>
      <c r="AH6" s="124"/>
      <c r="AI6" s="124"/>
    </row>
    <row r="7" spans="1:35" ht="6" customHeight="1">
      <c r="AC7" s="125"/>
      <c r="AD7" s="125"/>
      <c r="AE7" s="125"/>
      <c r="AF7" s="125"/>
      <c r="AG7" s="125"/>
      <c r="AH7" s="125"/>
      <c r="AI7" s="125"/>
    </row>
    <row r="8" spans="1:35" ht="30" customHeight="1">
      <c r="B8" s="120" t="s">
        <v>199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>
        <f>'別添1-1-1'!V17</f>
        <v>0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30" customHeight="1">
      <c r="B9" s="120" t="s">
        <v>200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>
        <f>'別添1-1-1'!AA17</f>
        <v>0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ht="30" customHeight="1" thickBot="1">
      <c r="B10" s="120" t="s">
        <v>201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1">
        <f>'別添1-1-1'!AF17</f>
        <v>0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30" customHeight="1" thickTop="1">
      <c r="B11" s="114" t="s">
        <v>202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22">
        <f>SUM(X8:AI10)</f>
        <v>0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</row>
    <row r="12" spans="1:35" ht="22.5" customHeight="1"/>
    <row r="13" spans="1:35" ht="18" customHeight="1">
      <c r="A13" s="1" t="s">
        <v>203</v>
      </c>
      <c r="AC13" s="124" t="s">
        <v>198</v>
      </c>
      <c r="AD13" s="124"/>
      <c r="AE13" s="124"/>
      <c r="AF13" s="124"/>
      <c r="AG13" s="124"/>
      <c r="AH13" s="124"/>
      <c r="AI13" s="124"/>
    </row>
    <row r="14" spans="1:35" ht="6" customHeight="1">
      <c r="AC14" s="125"/>
      <c r="AD14" s="125"/>
      <c r="AE14" s="125"/>
      <c r="AF14" s="125"/>
      <c r="AG14" s="125"/>
      <c r="AH14" s="125"/>
      <c r="AI14" s="125"/>
    </row>
    <row r="15" spans="1:35" ht="30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5" ht="30" customHeight="1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2:35" ht="30" customHeight="1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</row>
    <row r="18" spans="2:35" ht="30" customHeight="1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35" ht="30" customHeight="1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</row>
    <row r="20" spans="2:35" ht="30" customHeight="1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</row>
    <row r="21" spans="2:35" ht="30" customHeight="1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</row>
    <row r="22" spans="2:35" ht="30" customHeight="1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35" ht="30" customHeight="1" thickBot="1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spans="2:35" ht="30" customHeight="1" thickTop="1">
      <c r="B24" s="114" t="s">
        <v>202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>
        <f>SUM(X15:AI23)</f>
        <v>0</v>
      </c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</row>
    <row r="25" spans="2:35" ht="18" customHeight="1"/>
    <row r="26" spans="2:35" ht="18" customHeight="1">
      <c r="B26" s="1" t="s">
        <v>204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sheet="1" objects="1" scenarios="1"/>
  <mergeCells count="33">
    <mergeCell ref="E2:AF2"/>
    <mergeCell ref="V4:Y4"/>
    <mergeCell ref="Z4:AI4"/>
    <mergeCell ref="AC6:AI7"/>
    <mergeCell ref="B8:W8"/>
    <mergeCell ref="X8:AI8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B18:W18"/>
    <mergeCell ref="X18:AI18"/>
    <mergeCell ref="B19:W19"/>
    <mergeCell ref="X19:AI19"/>
    <mergeCell ref="B20:W20"/>
    <mergeCell ref="X20:AI20"/>
    <mergeCell ref="B24:W24"/>
    <mergeCell ref="X24:AI24"/>
    <mergeCell ref="B21:W21"/>
    <mergeCell ref="X21:AI21"/>
    <mergeCell ref="B22:W22"/>
    <mergeCell ref="X22:AI22"/>
    <mergeCell ref="B23:W23"/>
    <mergeCell ref="X23:AI23"/>
  </mergeCells>
  <phoneticPr fontId="3"/>
  <dataValidations count="1">
    <dataValidation type="whole" allowBlank="1" showInputMessage="1" showErrorMessage="1" sqref="X15:AI23" xr:uid="{80572834-C8E0-461B-BBCF-1801AE4B2CA3}">
      <formula1>0</formula1>
      <formula2>99999999999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9"/>
  <sheetViews>
    <sheetView showGridLines="0" view="pageBreakPreview" zoomScale="85" zoomScaleNormal="100" zoomScaleSheetLayoutView="85" workbookViewId="0">
      <selection activeCell="P12" sqref="P12:AJ15"/>
    </sheetView>
  </sheetViews>
  <sheetFormatPr defaultColWidth="9" defaultRowHeight="12.5"/>
  <cols>
    <col min="1" max="12" width="2.453125" style="34" customWidth="1"/>
    <col min="13" max="13" width="3.08984375" style="34" customWidth="1"/>
    <col min="14" max="21" width="2.453125" style="34" customWidth="1"/>
    <col min="22" max="26" width="2.7265625" style="34" customWidth="1"/>
    <col min="27" max="31" width="2.90625" style="34" customWidth="1"/>
    <col min="32" max="35" width="2.453125" style="34" customWidth="1"/>
    <col min="36" max="36" width="2.90625" style="34" customWidth="1"/>
    <col min="37" max="37" width="2.453125" style="34" customWidth="1"/>
    <col min="38" max="16384" width="9" style="34"/>
  </cols>
  <sheetData>
    <row r="1" spans="1:38" ht="18.75" customHeight="1">
      <c r="A1" s="31"/>
      <c r="B1" s="32" t="s">
        <v>50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18" customHeight="1">
      <c r="A2" s="35"/>
      <c r="B2" s="33"/>
      <c r="C2" s="33"/>
      <c r="D2" s="33"/>
      <c r="E2" s="33"/>
      <c r="F2" s="130" t="s">
        <v>11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33"/>
      <c r="AH2" s="33"/>
      <c r="AI2" s="33"/>
      <c r="AJ2" s="33"/>
      <c r="AK2" s="33"/>
    </row>
    <row r="3" spans="1:38" ht="18" customHeight="1">
      <c r="A3" s="3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8" ht="18" customHeight="1">
      <c r="A4" s="35"/>
      <c r="B4" s="32" t="s">
        <v>12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6"/>
      <c r="N4" s="140" t="str">
        <f>'別添1-1-1'!M8</f>
        <v>社会福祉法人　○○○</v>
      </c>
      <c r="O4" s="140"/>
      <c r="P4" s="140"/>
      <c r="Q4" s="140"/>
      <c r="R4" s="140"/>
      <c r="S4" s="140"/>
      <c r="T4" s="140"/>
      <c r="U4" s="140"/>
      <c r="V4" s="140"/>
      <c r="W4" s="141" t="str">
        <f>'別添1-1-1'!X8</f>
        <v>○○保育園</v>
      </c>
      <c r="X4" s="141"/>
      <c r="Y4" s="141"/>
      <c r="Z4" s="141"/>
      <c r="AA4" s="141"/>
      <c r="AB4" s="141"/>
      <c r="AC4" s="141"/>
      <c r="AD4" s="141"/>
      <c r="AE4" s="141"/>
      <c r="AF4" s="140" t="str">
        <f>'別添1-1-1'!M10</f>
        <v>保育所</v>
      </c>
      <c r="AG4" s="140"/>
      <c r="AH4" s="140"/>
      <c r="AI4" s="140"/>
      <c r="AJ4" s="140"/>
      <c r="AK4" s="37"/>
    </row>
    <row r="5" spans="1:38" ht="18" customHeight="1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ht="18" customHeight="1">
      <c r="A6" s="35"/>
      <c r="B6" s="32" t="s">
        <v>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 ht="18" customHeight="1">
      <c r="A7" s="35"/>
      <c r="B7" s="131" t="s">
        <v>0</v>
      </c>
      <c r="C7" s="131"/>
      <c r="D7" s="131"/>
      <c r="E7" s="131"/>
      <c r="F7" s="131"/>
      <c r="G7" s="131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135" t="s">
        <v>1</v>
      </c>
      <c r="T7" s="135"/>
      <c r="U7" s="135"/>
      <c r="V7" s="135"/>
      <c r="W7" s="135"/>
      <c r="X7" s="135"/>
      <c r="Y7" s="136" t="str">
        <f>IF(K12="","",SUM(K12:N15))</f>
        <v/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38" t="s">
        <v>2</v>
      </c>
      <c r="AK7" s="39"/>
    </row>
    <row r="8" spans="1:38" ht="18" customHeight="1">
      <c r="A8" s="31"/>
      <c r="B8" s="131" t="s">
        <v>13</v>
      </c>
      <c r="C8" s="131"/>
      <c r="D8" s="131"/>
      <c r="E8" s="131"/>
      <c r="F8" s="131"/>
      <c r="G8" s="13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9"/>
      <c r="S8" s="135" t="s">
        <v>14</v>
      </c>
      <c r="T8" s="135"/>
      <c r="U8" s="135"/>
      <c r="V8" s="135"/>
      <c r="W8" s="135"/>
      <c r="X8" s="135"/>
      <c r="Y8" s="137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9"/>
      <c r="AK8" s="39"/>
    </row>
    <row r="9" spans="1:38" ht="18" customHeight="1">
      <c r="A9" s="31"/>
      <c r="B9" s="131" t="s">
        <v>15</v>
      </c>
      <c r="C9" s="131"/>
      <c r="D9" s="131"/>
      <c r="E9" s="131"/>
      <c r="F9" s="131"/>
      <c r="G9" s="131"/>
      <c r="H9" s="149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1"/>
      <c r="AK9" s="40"/>
    </row>
    <row r="10" spans="1:38" ht="18" customHeight="1">
      <c r="A10" s="31"/>
      <c r="B10" s="131" t="s">
        <v>35</v>
      </c>
      <c r="C10" s="131"/>
      <c r="D10" s="131"/>
      <c r="E10" s="131"/>
      <c r="F10" s="131"/>
      <c r="G10" s="131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1"/>
      <c r="AK10" s="40"/>
    </row>
    <row r="11" spans="1:38" ht="18" customHeight="1">
      <c r="A11" s="35"/>
      <c r="B11" s="135" t="s">
        <v>16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1" t="s">
        <v>17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41"/>
    </row>
    <row r="12" spans="1:38" ht="31.5" customHeight="1">
      <c r="A12" s="35"/>
      <c r="B12" s="142"/>
      <c r="C12" s="142"/>
      <c r="D12" s="142"/>
      <c r="E12" s="142"/>
      <c r="F12" s="142"/>
      <c r="G12" s="142"/>
      <c r="H12" s="142"/>
      <c r="I12" s="142"/>
      <c r="J12" s="142"/>
      <c r="K12" s="152"/>
      <c r="L12" s="152"/>
      <c r="M12" s="152"/>
      <c r="N12" s="153"/>
      <c r="O12" s="42" t="s">
        <v>2</v>
      </c>
      <c r="P12" s="14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43"/>
    </row>
    <row r="13" spans="1:38" ht="31.5" customHeight="1">
      <c r="A13" s="44"/>
      <c r="B13" s="142"/>
      <c r="C13" s="142"/>
      <c r="D13" s="142"/>
      <c r="E13" s="142"/>
      <c r="F13" s="142"/>
      <c r="G13" s="142"/>
      <c r="H13" s="142"/>
      <c r="I13" s="142"/>
      <c r="J13" s="142"/>
      <c r="K13" s="152"/>
      <c r="L13" s="152"/>
      <c r="M13" s="152"/>
      <c r="N13" s="153"/>
      <c r="O13" s="42" t="s">
        <v>2</v>
      </c>
      <c r="P13" s="154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6"/>
      <c r="AK13" s="43"/>
      <c r="AL13" s="44"/>
    </row>
    <row r="14" spans="1:38" ht="31.5" customHeight="1">
      <c r="A14" s="45"/>
      <c r="B14" s="142"/>
      <c r="C14" s="142"/>
      <c r="D14" s="142"/>
      <c r="E14" s="142"/>
      <c r="F14" s="142"/>
      <c r="G14" s="142"/>
      <c r="H14" s="142"/>
      <c r="I14" s="142"/>
      <c r="J14" s="142"/>
      <c r="K14" s="152"/>
      <c r="L14" s="152"/>
      <c r="M14" s="152"/>
      <c r="N14" s="153"/>
      <c r="O14" s="42" t="s">
        <v>2</v>
      </c>
      <c r="P14" s="154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6"/>
      <c r="AK14" s="43"/>
      <c r="AL14" s="45"/>
    </row>
    <row r="15" spans="1:38" ht="31.5" customHeight="1">
      <c r="A15" s="45"/>
      <c r="B15" s="142"/>
      <c r="C15" s="142"/>
      <c r="D15" s="142"/>
      <c r="E15" s="142"/>
      <c r="F15" s="142"/>
      <c r="G15" s="142"/>
      <c r="H15" s="142"/>
      <c r="I15" s="142"/>
      <c r="J15" s="142"/>
      <c r="K15" s="152"/>
      <c r="L15" s="152"/>
      <c r="M15" s="152"/>
      <c r="N15" s="153"/>
      <c r="O15" s="42" t="s">
        <v>2</v>
      </c>
      <c r="P15" s="146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8"/>
      <c r="AK15" s="43"/>
      <c r="AL15" s="45"/>
    </row>
    <row r="16" spans="1:38" ht="24.75" customHeight="1">
      <c r="A16" s="45"/>
      <c r="B16" s="129" t="s">
        <v>32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39"/>
    </row>
    <row r="17" spans="1:37" ht="22.5" customHeight="1">
      <c r="A17" s="45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/>
      <c r="S17" s="135" t="s">
        <v>18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46"/>
    </row>
    <row r="18" spans="1:37" ht="50.25" customHeight="1">
      <c r="A18" s="47"/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149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  <c r="AK18" s="40"/>
    </row>
    <row r="19" spans="1:37" ht="18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0"/>
    </row>
  </sheetData>
  <sheetProtection sheet="1" objects="1" scenarios="1"/>
  <mergeCells count="31">
    <mergeCell ref="B17:R18"/>
    <mergeCell ref="S17:AJ17"/>
    <mergeCell ref="S18:AJ18"/>
    <mergeCell ref="H9:AJ9"/>
    <mergeCell ref="B14:J14"/>
    <mergeCell ref="K14:N14"/>
    <mergeCell ref="B10:G10"/>
    <mergeCell ref="H10:AJ10"/>
    <mergeCell ref="B11:O11"/>
    <mergeCell ref="P11:AJ11"/>
    <mergeCell ref="B12:J12"/>
    <mergeCell ref="K12:N12"/>
    <mergeCell ref="P12:AJ15"/>
    <mergeCell ref="B13:J13"/>
    <mergeCell ref="K13:N13"/>
    <mergeCell ref="K15:N15"/>
    <mergeCell ref="B16:AJ16"/>
    <mergeCell ref="F2:AF2"/>
    <mergeCell ref="B7:G7"/>
    <mergeCell ref="H7:R7"/>
    <mergeCell ref="S7:X7"/>
    <mergeCell ref="Y7:AI7"/>
    <mergeCell ref="B8:G8"/>
    <mergeCell ref="H8:R8"/>
    <mergeCell ref="S8:X8"/>
    <mergeCell ref="Y8:AJ8"/>
    <mergeCell ref="B9:G9"/>
    <mergeCell ref="N4:V4"/>
    <mergeCell ref="W4:AE4"/>
    <mergeCell ref="AF4:AJ4"/>
    <mergeCell ref="B15:J15"/>
  </mergeCells>
  <phoneticPr fontId="3"/>
  <dataValidations count="2">
    <dataValidation type="whole" allowBlank="1" showInputMessage="1" showErrorMessage="1" sqref="K12:N15" xr:uid="{00000000-0002-0000-0300-000000000000}">
      <formula1>0</formula1>
      <formula2>9999999999</formula2>
    </dataValidation>
    <dataValidation type="list" allowBlank="1" showInputMessage="1" showErrorMessage="1" sqref="H7:R7" xr:uid="{00000000-0002-0000-0300-00000100000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92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77"/>
  <sheetViews>
    <sheetView showGridLines="0" view="pageBreakPreview" zoomScale="85" zoomScaleNormal="100" zoomScaleSheetLayoutView="85" workbookViewId="0">
      <selection activeCell="AK10" sqref="AK10"/>
    </sheetView>
  </sheetViews>
  <sheetFormatPr defaultColWidth="9" defaultRowHeight="12.5"/>
  <cols>
    <col min="1" max="11" width="2.453125" style="49" customWidth="1"/>
    <col min="12" max="12" width="3.08984375" style="49" customWidth="1"/>
    <col min="13" max="20" width="2.453125" style="49" customWidth="1"/>
    <col min="21" max="25" width="2.7265625" style="49" customWidth="1"/>
    <col min="26" max="30" width="2.90625" style="49" customWidth="1"/>
    <col min="31" max="32" width="2.453125" style="49" customWidth="1"/>
    <col min="33" max="33" width="5.453125" style="49" customWidth="1"/>
    <col min="34" max="34" width="7.6328125" style="49" customWidth="1"/>
    <col min="35" max="16384" width="9" style="49"/>
  </cols>
  <sheetData>
    <row r="1" spans="1:39" ht="18.5" customHeight="1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9" s="50" customFormat="1" ht="18" customHeight="1">
      <c r="B2" s="160" t="s">
        <v>59</v>
      </c>
      <c r="C2" s="160"/>
      <c r="D2" s="160"/>
      <c r="E2" s="160"/>
      <c r="F2" s="161" t="str">
        <f>'別添1-1-1'!M8</f>
        <v>社会福祉法人　○○○</v>
      </c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5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3"/>
      <c r="AM2" s="53"/>
    </row>
    <row r="3" spans="1:39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9" ht="18" customHeight="1">
      <c r="A4" s="33"/>
      <c r="B4" s="33" t="s">
        <v>112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54"/>
      <c r="AD4" s="33"/>
      <c r="AE4" s="33"/>
      <c r="AF4" s="33"/>
      <c r="AG4" s="33"/>
      <c r="AH4" s="33"/>
    </row>
    <row r="5" spans="1:39" ht="18" customHeight="1">
      <c r="A5" s="33"/>
      <c r="B5" s="33"/>
      <c r="C5" s="33"/>
      <c r="D5" s="33" t="s">
        <v>113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9" ht="18" customHeight="1">
      <c r="A6" s="33"/>
      <c r="B6" s="33"/>
      <c r="C6" s="33"/>
      <c r="D6" s="33" t="s">
        <v>114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9" ht="29.25" customHeight="1">
      <c r="A7" s="33"/>
      <c r="B7" s="33"/>
      <c r="C7" s="33"/>
      <c r="D7" s="162">
        <v>1</v>
      </c>
      <c r="E7" s="162"/>
      <c r="F7" s="162"/>
      <c r="G7" s="163" t="s">
        <v>115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9" ht="6" customHeight="1">
      <c r="A8" s="33"/>
      <c r="B8" s="33"/>
      <c r="C8" s="33"/>
      <c r="D8" s="55"/>
      <c r="E8" s="55"/>
      <c r="F8" s="55"/>
      <c r="G8" s="39"/>
      <c r="H8" s="39"/>
      <c r="I8" s="39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9" ht="29.25" customHeight="1">
      <c r="A9" s="33"/>
      <c r="B9" s="33"/>
      <c r="C9" s="33"/>
      <c r="D9" s="164">
        <v>2</v>
      </c>
      <c r="E9" s="164"/>
      <c r="F9" s="164"/>
      <c r="G9" s="157" t="s">
        <v>116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33"/>
    </row>
    <row r="10" spans="1:39" ht="29.25" customHeight="1">
      <c r="A10" s="33"/>
      <c r="B10" s="33"/>
      <c r="C10" s="33"/>
      <c r="D10" s="158" t="s">
        <v>117</v>
      </c>
      <c r="E10" s="158"/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33"/>
    </row>
    <row r="11" spans="1:39" ht="18" customHeight="1">
      <c r="A11" s="33"/>
      <c r="B11" s="33"/>
      <c r="C11" s="33"/>
      <c r="D11" s="49" t="s">
        <v>118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9" ht="18" customHeight="1">
      <c r="A12" s="33"/>
      <c r="B12" s="33"/>
      <c r="C12" s="33"/>
      <c r="D12" s="49" t="s">
        <v>119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9" ht="18" customHeight="1">
      <c r="A13" s="33"/>
      <c r="B13" s="33"/>
      <c r="C13" s="33"/>
      <c r="D13" s="33" t="s">
        <v>24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9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9" ht="35.25" customHeight="1">
      <c r="A15" s="33"/>
      <c r="B15" s="33" t="s">
        <v>22</v>
      </c>
      <c r="C15" s="33"/>
      <c r="D15" s="3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9" ht="18" customHeight="1">
      <c r="A16" s="33"/>
      <c r="B16" s="33"/>
      <c r="C16" s="33"/>
      <c r="D16" s="33"/>
      <c r="E16" s="173" t="s">
        <v>25</v>
      </c>
      <c r="F16" s="173"/>
      <c r="G16" s="173"/>
      <c r="H16" s="173"/>
      <c r="I16" s="173"/>
      <c r="J16" s="173"/>
      <c r="K16" s="173"/>
      <c r="L16" s="173"/>
      <c r="M16" s="173"/>
      <c r="N16" s="33" t="s">
        <v>26</v>
      </c>
      <c r="O16" s="173" t="s">
        <v>27</v>
      </c>
      <c r="P16" s="173"/>
      <c r="Q16" s="173"/>
      <c r="R16" s="173"/>
      <c r="S16" s="173"/>
      <c r="T16" s="173"/>
      <c r="U16" s="17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8" customHeight="1">
      <c r="A17" s="33"/>
      <c r="B17" s="33"/>
      <c r="C17" s="33"/>
      <c r="D17" s="33"/>
      <c r="E17" s="46"/>
      <c r="F17" s="46"/>
      <c r="G17" s="46"/>
      <c r="H17" s="46"/>
      <c r="I17" s="46"/>
      <c r="J17" s="46"/>
      <c r="K17" s="46"/>
      <c r="L17" s="46"/>
      <c r="M17" s="46"/>
      <c r="N17" s="33"/>
      <c r="O17" s="46"/>
      <c r="P17" s="46"/>
      <c r="Q17" s="46"/>
      <c r="R17" s="46"/>
      <c r="S17" s="46"/>
      <c r="T17" s="46"/>
      <c r="U17" s="4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18" customHeight="1">
      <c r="A18" s="33"/>
      <c r="B18" s="33"/>
      <c r="C18" s="33"/>
      <c r="D18" s="33" t="s">
        <v>21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ht="18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28.5" customHeight="1">
      <c r="A20" s="33"/>
      <c r="B20" s="33" t="s">
        <v>23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16.5" customHeight="1">
      <c r="A21" s="33"/>
      <c r="B21" s="33"/>
      <c r="C21" s="33"/>
      <c r="D21" s="33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18.75" customHeight="1">
      <c r="A22" s="33"/>
      <c r="B22" s="33" t="s">
        <v>20</v>
      </c>
      <c r="C22" s="33"/>
      <c r="D22" s="174" t="s">
        <v>51</v>
      </c>
      <c r="E22" s="135"/>
      <c r="F22" s="135"/>
      <c r="G22" s="135"/>
      <c r="H22" s="135"/>
      <c r="I22" s="135"/>
      <c r="J22" s="135"/>
      <c r="K22" s="135"/>
      <c r="L22" s="175"/>
      <c r="M22" s="175"/>
      <c r="N22" s="175"/>
      <c r="O22" s="175"/>
      <c r="P22" s="175"/>
      <c r="Q22" s="175"/>
      <c r="R22" s="175"/>
      <c r="S22" s="175"/>
      <c r="T22" s="72" t="s">
        <v>30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33"/>
    </row>
    <row r="23" spans="1:34" ht="18.75" customHeight="1">
      <c r="A23" s="33"/>
      <c r="B23" s="33"/>
      <c r="C23" s="33"/>
      <c r="D23" s="135"/>
      <c r="E23" s="135"/>
      <c r="F23" s="135"/>
      <c r="G23" s="135"/>
      <c r="H23" s="135"/>
      <c r="I23" s="135"/>
      <c r="J23" s="135"/>
      <c r="K23" s="135"/>
      <c r="L23" s="175"/>
      <c r="M23" s="175"/>
      <c r="N23" s="175"/>
      <c r="O23" s="175"/>
      <c r="P23" s="175"/>
      <c r="Q23" s="175"/>
      <c r="R23" s="175"/>
      <c r="S23" s="175"/>
      <c r="T23" s="72" t="s">
        <v>30</v>
      </c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33"/>
    </row>
    <row r="24" spans="1:34" ht="18.75" customHeight="1">
      <c r="A24" s="33"/>
      <c r="B24" s="33"/>
      <c r="C24" s="33"/>
      <c r="D24" s="135"/>
      <c r="E24" s="135"/>
      <c r="F24" s="135"/>
      <c r="G24" s="135"/>
      <c r="H24" s="135"/>
      <c r="I24" s="135"/>
      <c r="J24" s="135"/>
      <c r="K24" s="135"/>
      <c r="L24" s="175"/>
      <c r="M24" s="175"/>
      <c r="N24" s="175"/>
      <c r="O24" s="175"/>
      <c r="P24" s="175"/>
      <c r="Q24" s="175"/>
      <c r="R24" s="175"/>
      <c r="S24" s="175"/>
      <c r="T24" s="72" t="s">
        <v>30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33"/>
    </row>
    <row r="25" spans="1:34" ht="18.75" customHeight="1">
      <c r="A25" s="33"/>
      <c r="B25" s="33"/>
      <c r="C25" s="33"/>
      <c r="D25" s="135"/>
      <c r="E25" s="135"/>
      <c r="F25" s="135"/>
      <c r="G25" s="135"/>
      <c r="H25" s="135"/>
      <c r="I25" s="135"/>
      <c r="J25" s="135"/>
      <c r="K25" s="135"/>
      <c r="L25" s="175"/>
      <c r="M25" s="175"/>
      <c r="N25" s="175"/>
      <c r="O25" s="175"/>
      <c r="P25" s="175"/>
      <c r="Q25" s="175"/>
      <c r="R25" s="175"/>
      <c r="S25" s="175"/>
      <c r="T25" s="72" t="s">
        <v>30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33"/>
    </row>
    <row r="26" spans="1:34" ht="18" customHeight="1">
      <c r="A26" s="33"/>
      <c r="B26" s="33"/>
      <c r="C26" s="33"/>
      <c r="D26" s="57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33"/>
      <c r="AF26" s="33"/>
      <c r="AG26" s="33"/>
      <c r="AH26" s="33"/>
    </row>
    <row r="27" spans="1:34" ht="18" customHeight="1">
      <c r="A27" s="33"/>
      <c r="B27" s="33"/>
      <c r="C27" s="33"/>
      <c r="D27" s="33" t="s">
        <v>53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8" customHeight="1">
      <c r="A28" s="33"/>
      <c r="B28" s="33"/>
      <c r="C28" s="33"/>
      <c r="D28" s="32" t="s">
        <v>34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8" customHeight="1">
      <c r="A30" s="56"/>
      <c r="B30" s="33" t="s">
        <v>39</v>
      </c>
      <c r="C30" s="33"/>
      <c r="D30" s="33"/>
      <c r="E30" s="39"/>
      <c r="F30" s="39"/>
      <c r="G30" s="39"/>
      <c r="H30" s="39"/>
      <c r="I30" s="39"/>
      <c r="J30" s="39"/>
      <c r="K30" s="39"/>
      <c r="L30" s="39"/>
      <c r="M30" s="3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6"/>
    </row>
    <row r="31" spans="1:34" ht="18" customHeight="1">
      <c r="A31" s="56"/>
      <c r="B31" s="56"/>
      <c r="C31" s="56"/>
      <c r="D31" s="165" t="s">
        <v>41</v>
      </c>
      <c r="E31" s="166"/>
      <c r="F31" s="166"/>
      <c r="G31" s="166"/>
      <c r="H31" s="166"/>
      <c r="I31" s="166"/>
      <c r="J31" s="166"/>
      <c r="K31" s="166"/>
      <c r="L31" s="166"/>
      <c r="M31" s="169" t="s">
        <v>42</v>
      </c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56"/>
    </row>
    <row r="32" spans="1:34" ht="18" customHeight="1">
      <c r="A32" s="56"/>
      <c r="B32" s="56"/>
      <c r="C32" s="56"/>
      <c r="D32" s="167"/>
      <c r="E32" s="168"/>
      <c r="F32" s="168"/>
      <c r="G32" s="168"/>
      <c r="H32" s="168"/>
      <c r="I32" s="168"/>
      <c r="J32" s="168"/>
      <c r="K32" s="168"/>
      <c r="L32" s="168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2"/>
      <c r="AH32" s="56"/>
    </row>
    <row r="33" spans="1:34" ht="18" customHeight="1">
      <c r="A33" s="56"/>
      <c r="B33" s="56"/>
      <c r="C33" s="56"/>
      <c r="D33" s="56" t="s">
        <v>43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33"/>
      <c r="AB33" s="33"/>
      <c r="AC33" s="33"/>
      <c r="AD33" s="33"/>
      <c r="AE33" s="33"/>
      <c r="AF33" s="33"/>
      <c r="AG33" s="33"/>
      <c r="AH33" s="56"/>
    </row>
    <row r="34" spans="1:34" ht="18" customHeight="1">
      <c r="A34" s="56"/>
      <c r="B34" s="56"/>
      <c r="C34" s="33"/>
      <c r="D34" s="56"/>
      <c r="E34" s="33" t="s">
        <v>54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6"/>
    </row>
    <row r="35" spans="1:34" ht="18" customHeight="1">
      <c r="A35" s="56"/>
      <c r="B35" s="56"/>
      <c r="C35" s="56"/>
      <c r="D35" s="56" t="s">
        <v>44</v>
      </c>
      <c r="E35" s="56"/>
      <c r="F35" s="56"/>
      <c r="G35" s="56"/>
      <c r="H35" s="56"/>
      <c r="I35" s="5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56"/>
    </row>
    <row r="36" spans="1:34" ht="18" customHeight="1">
      <c r="A36" s="56"/>
      <c r="B36" s="56"/>
      <c r="C36" s="56"/>
      <c r="D36" s="56"/>
      <c r="E36" s="56"/>
      <c r="F36" s="56"/>
      <c r="G36" s="56"/>
      <c r="H36" s="56"/>
      <c r="I36" s="5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18" customHeight="1">
      <c r="A37" s="56"/>
      <c r="B37" s="33" t="s">
        <v>40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8" customHeight="1">
      <c r="A38" s="33"/>
      <c r="B38" s="33"/>
      <c r="C38" s="33"/>
      <c r="D38" s="74"/>
      <c r="E38" s="33" t="s">
        <v>29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18" customHeight="1">
      <c r="A39" s="33"/>
      <c r="B39" s="33"/>
      <c r="C39" s="33"/>
      <c r="D39" s="74"/>
      <c r="E39" s="33" t="s">
        <v>28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18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18" customHeight="1">
      <c r="A41" s="33"/>
      <c r="B41" s="33"/>
      <c r="C41" s="32" t="s">
        <v>33</v>
      </c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ht="18" customHeight="1">
      <c r="A42" s="33"/>
      <c r="B42" s="32" t="s">
        <v>52</v>
      </c>
      <c r="C42" s="59"/>
      <c r="D42" s="59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3"/>
      <c r="AH42" s="33"/>
    </row>
    <row r="43" spans="1:34" ht="18" customHeight="1">
      <c r="A43" s="33"/>
      <c r="B43" s="3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3"/>
      <c r="AH43" s="33"/>
    </row>
    <row r="44" spans="1:34" ht="18" customHeight="1">
      <c r="A44" s="60"/>
      <c r="AH44" s="60"/>
    </row>
    <row r="45" spans="1:34" ht="18" customHeight="1">
      <c r="A45" s="60"/>
      <c r="AH45" s="60"/>
    </row>
    <row r="46" spans="1:34" ht="18" customHeight="1">
      <c r="A46" s="60"/>
      <c r="AH46" s="60"/>
    </row>
    <row r="47" spans="1:34" ht="18" customHeight="1">
      <c r="A47" s="60"/>
      <c r="AH47" s="60"/>
    </row>
    <row r="48" spans="1:34" ht="18" customHeight="1">
      <c r="A48" s="60"/>
      <c r="AH48" s="60"/>
    </row>
    <row r="49" spans="1:1" ht="18" customHeight="1">
      <c r="A49" s="60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17">
    <mergeCell ref="D31:L32"/>
    <mergeCell ref="M31:AG32"/>
    <mergeCell ref="E16:M16"/>
    <mergeCell ref="O16:U16"/>
    <mergeCell ref="D22:K25"/>
    <mergeCell ref="L22:S22"/>
    <mergeCell ref="L23:S23"/>
    <mergeCell ref="L24:S24"/>
    <mergeCell ref="L25:S25"/>
    <mergeCell ref="G9:AG9"/>
    <mergeCell ref="D10:F10"/>
    <mergeCell ref="G10:AG10"/>
    <mergeCell ref="B2:E2"/>
    <mergeCell ref="F2:Q2"/>
    <mergeCell ref="D7:F7"/>
    <mergeCell ref="G7:AG7"/>
    <mergeCell ref="D9:F9"/>
  </mergeCells>
  <phoneticPr fontId="3"/>
  <dataValidations count="1">
    <dataValidation type="whole" allowBlank="1" showInputMessage="1" showErrorMessage="1" sqref="F22:J22" xr:uid="{00000000-0002-0000-0500-000000000000}">
      <formula1>0</formula1>
      <formula2>9999999999</formula2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19050</xdr:rowOff>
                  </from>
                  <to>
                    <xdr:col>4</xdr:col>
                    <xdr:colOff>12700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showGridLines="0" view="pageBreakPreview" zoomScaleNormal="100" zoomScaleSheetLayoutView="100" workbookViewId="0">
      <selection activeCell="AR14" sqref="AR14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8" ht="18" customHeight="1"/>
    <row r="2" spans="1:38" ht="18" customHeight="1">
      <c r="A2" s="50" t="s">
        <v>57</v>
      </c>
      <c r="AL2" s="61"/>
    </row>
    <row r="3" spans="1:38" ht="18" customHeight="1"/>
    <row r="4" spans="1:38" ht="18" customHeight="1">
      <c r="E4" s="190" t="s">
        <v>58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62"/>
    </row>
    <row r="5" spans="1:38" ht="22.5" customHeight="1"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8" ht="18" customHeight="1">
      <c r="B6" s="191" t="s">
        <v>59</v>
      </c>
      <c r="C6" s="191"/>
      <c r="D6" s="191"/>
      <c r="E6" s="191"/>
      <c r="F6" s="192" t="str">
        <f>'別添1-1-1'!M8</f>
        <v>社会福祉法人　○○○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8" ht="22.5" customHeight="1"/>
    <row r="8" spans="1:38" ht="18" customHeight="1">
      <c r="B8" s="50" t="s">
        <v>223</v>
      </c>
    </row>
    <row r="9" spans="1:38" ht="18" customHeight="1">
      <c r="B9" s="50" t="s">
        <v>224</v>
      </c>
    </row>
    <row r="10" spans="1:38" ht="6" customHeight="1"/>
    <row r="11" spans="1:38" ht="30" customHeight="1">
      <c r="B11" s="193" t="s">
        <v>60</v>
      </c>
      <c r="C11" s="193"/>
      <c r="D11" s="193"/>
      <c r="E11" s="193" t="s">
        <v>61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</row>
    <row r="12" spans="1:38" ht="30" customHeight="1">
      <c r="B12" s="162">
        <v>1</v>
      </c>
      <c r="C12" s="162"/>
      <c r="D12" s="162"/>
      <c r="E12" s="189" t="s">
        <v>62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</row>
    <row r="13" spans="1:38" ht="30" customHeight="1">
      <c r="B13" s="162">
        <v>2</v>
      </c>
      <c r="C13" s="162"/>
      <c r="D13" s="162"/>
      <c r="E13" s="189" t="s">
        <v>63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</row>
    <row r="14" spans="1:38" ht="30" customHeight="1">
      <c r="B14" s="162">
        <v>3</v>
      </c>
      <c r="C14" s="162"/>
      <c r="D14" s="162"/>
      <c r="E14" s="189" t="s">
        <v>64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8" ht="30" customHeight="1">
      <c r="B15" s="162">
        <v>4</v>
      </c>
      <c r="C15" s="162"/>
      <c r="D15" s="162"/>
      <c r="E15" s="189" t="s">
        <v>65</v>
      </c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38" ht="30" customHeight="1">
      <c r="B16" s="162">
        <v>5</v>
      </c>
      <c r="C16" s="162"/>
      <c r="D16" s="162"/>
      <c r="E16" s="189" t="s">
        <v>66</v>
      </c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2:35" ht="30" customHeight="1">
      <c r="B17" s="162">
        <v>6</v>
      </c>
      <c r="C17" s="162"/>
      <c r="D17" s="162"/>
      <c r="E17" s="189" t="s">
        <v>67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spans="2:35" ht="30" customHeight="1">
      <c r="B18" s="162">
        <v>7</v>
      </c>
      <c r="C18" s="162"/>
      <c r="D18" s="162"/>
      <c r="E18" s="189" t="s">
        <v>68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</row>
    <row r="19" spans="2:35" ht="30" customHeight="1">
      <c r="B19" s="162">
        <v>8</v>
      </c>
      <c r="C19" s="162"/>
      <c r="D19" s="162"/>
      <c r="E19" s="189" t="s">
        <v>69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</row>
    <row r="20" spans="2:35" ht="30" customHeight="1">
      <c r="B20" s="162">
        <v>9</v>
      </c>
      <c r="C20" s="162"/>
      <c r="D20" s="162"/>
      <c r="E20" s="189" t="s">
        <v>70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</row>
    <row r="21" spans="2:35" ht="30" customHeight="1">
      <c r="B21" s="162">
        <v>10</v>
      </c>
      <c r="C21" s="162"/>
      <c r="D21" s="162"/>
      <c r="E21" s="189" t="s">
        <v>71</v>
      </c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</row>
    <row r="22" spans="2:35" ht="24" customHeight="1">
      <c r="B22" s="176">
        <v>11</v>
      </c>
      <c r="C22" s="169"/>
      <c r="D22" s="170"/>
      <c r="E22" s="177" t="s">
        <v>72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6" customHeight="1">
      <c r="B23" s="179"/>
      <c r="C23" s="180"/>
      <c r="D23" s="181"/>
      <c r="E23" s="182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4"/>
    </row>
    <row r="24" spans="2:35" ht="150" customHeight="1">
      <c r="B24" s="185"/>
      <c r="C24" s="186"/>
      <c r="D24" s="187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</row>
    <row r="25" spans="2:35" ht="6" customHeight="1"/>
    <row r="26" spans="2:35" ht="18" customHeight="1">
      <c r="B26" s="50" t="s">
        <v>73</v>
      </c>
    </row>
    <row r="27" spans="2:35" ht="18" customHeight="1">
      <c r="B27" s="50" t="s">
        <v>74</v>
      </c>
    </row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31">
    <mergeCell ref="B12:D12"/>
    <mergeCell ref="E12:AI12"/>
    <mergeCell ref="E4:AF4"/>
    <mergeCell ref="B6:E6"/>
    <mergeCell ref="F6:Q6"/>
    <mergeCell ref="B11:D11"/>
    <mergeCell ref="E11:AI11"/>
    <mergeCell ref="B13:D13"/>
    <mergeCell ref="E13:AI13"/>
    <mergeCell ref="B14:D14"/>
    <mergeCell ref="E14:AI14"/>
    <mergeCell ref="B15:D15"/>
    <mergeCell ref="E15:AI15"/>
    <mergeCell ref="B16:D16"/>
    <mergeCell ref="E16:AI16"/>
    <mergeCell ref="B17:D17"/>
    <mergeCell ref="E17:AI17"/>
    <mergeCell ref="B18:D18"/>
    <mergeCell ref="E18:AI18"/>
    <mergeCell ref="B19:D19"/>
    <mergeCell ref="E19:AI19"/>
    <mergeCell ref="B20:D20"/>
    <mergeCell ref="E20:AI20"/>
    <mergeCell ref="B21:D21"/>
    <mergeCell ref="E21:AI21"/>
    <mergeCell ref="B22:D22"/>
    <mergeCell ref="E22:AI22"/>
    <mergeCell ref="B23:D23"/>
    <mergeCell ref="E23:AI23"/>
    <mergeCell ref="B24:D24"/>
    <mergeCell ref="E24:AI24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9"/>
  <sheetViews>
    <sheetView showGridLines="0" view="pageBreakPreview" zoomScaleNormal="100" zoomScaleSheetLayoutView="100" workbookViewId="0">
      <selection activeCell="AV40" sqref="AV40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5" ht="18" customHeight="1">
      <c r="A1" s="50" t="s">
        <v>75</v>
      </c>
    </row>
    <row r="2" spans="1:35" ht="18" customHeight="1"/>
    <row r="3" spans="1:35" ht="18" customHeight="1">
      <c r="E3" s="190" t="s">
        <v>76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63"/>
    </row>
    <row r="4" spans="1:35" ht="18.5" customHeight="1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5" ht="18" customHeight="1">
      <c r="B5" s="191" t="s">
        <v>59</v>
      </c>
      <c r="C5" s="191"/>
      <c r="D5" s="191"/>
      <c r="E5" s="191"/>
      <c r="F5" s="192" t="str">
        <f>'別添1-1-1'!M8</f>
        <v>社会福祉法人　○○○</v>
      </c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64"/>
      <c r="S5" s="196" t="s">
        <v>56</v>
      </c>
      <c r="T5" s="196"/>
      <c r="U5" s="196"/>
      <c r="V5" s="196"/>
      <c r="W5" s="197" t="str">
        <f>'別添1-1-1'!X8</f>
        <v>○○保育園</v>
      </c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</row>
    <row r="6" spans="1:35" ht="22.5" customHeight="1"/>
    <row r="7" spans="1:35" ht="18" customHeight="1">
      <c r="B7" s="65" t="s">
        <v>77</v>
      </c>
    </row>
    <row r="8" spans="1:35" ht="7.5" customHeight="1"/>
    <row r="9" spans="1:35" ht="18" customHeight="1">
      <c r="B9" s="50" t="s">
        <v>78</v>
      </c>
    </row>
    <row r="10" spans="1:35" ht="11.25" customHeight="1"/>
    <row r="11" spans="1:35" ht="18" customHeight="1">
      <c r="D11" s="50" t="s">
        <v>79</v>
      </c>
    </row>
    <row r="12" spans="1:35" ht="11.25" customHeight="1"/>
    <row r="13" spans="1:35" ht="18" customHeight="1">
      <c r="B13" s="50" t="s">
        <v>80</v>
      </c>
    </row>
    <row r="14" spans="1:35" ht="7.5" customHeight="1"/>
    <row r="15" spans="1:35" ht="18" customHeight="1">
      <c r="B15" s="50" t="s">
        <v>81</v>
      </c>
    </row>
    <row r="16" spans="1:35" ht="11.25" customHeight="1"/>
    <row r="17" spans="2:34" ht="18" customHeight="1">
      <c r="E17" s="50" t="s">
        <v>82</v>
      </c>
      <c r="K17" s="50" t="s">
        <v>83</v>
      </c>
      <c r="P17" s="50" t="s">
        <v>84</v>
      </c>
      <c r="U17" s="66"/>
      <c r="V17" s="66"/>
      <c r="W17" s="66"/>
      <c r="X17" s="66"/>
      <c r="Y17" s="66"/>
      <c r="Z17" s="194"/>
      <c r="AA17" s="194"/>
      <c r="AB17" s="194"/>
      <c r="AC17" s="194"/>
      <c r="AD17" s="194"/>
      <c r="AE17" s="194"/>
      <c r="AF17" s="194"/>
      <c r="AG17" s="194"/>
      <c r="AH17" s="50" t="s">
        <v>85</v>
      </c>
    </row>
    <row r="18" spans="2:34" ht="11.25" customHeight="1"/>
    <row r="19" spans="2:34" ht="18" customHeight="1">
      <c r="B19" s="50" t="s">
        <v>86</v>
      </c>
    </row>
    <row r="20" spans="2:34" ht="11.25" customHeight="1"/>
    <row r="21" spans="2:34" ht="18" customHeight="1">
      <c r="B21" s="50" t="s">
        <v>87</v>
      </c>
      <c r="E21" s="50" t="s">
        <v>88</v>
      </c>
      <c r="K21" s="50" t="s">
        <v>89</v>
      </c>
      <c r="P21" s="50" t="s">
        <v>90</v>
      </c>
      <c r="U21" s="66"/>
      <c r="V21" s="66"/>
      <c r="W21" s="66"/>
      <c r="X21" s="66"/>
      <c r="Y21" s="66"/>
      <c r="Z21" s="194"/>
      <c r="AA21" s="194"/>
      <c r="AB21" s="194"/>
      <c r="AC21" s="194"/>
      <c r="AD21" s="194"/>
      <c r="AE21" s="194"/>
      <c r="AF21" s="194"/>
      <c r="AG21" s="194"/>
      <c r="AH21" s="50" t="s">
        <v>85</v>
      </c>
    </row>
    <row r="22" spans="2:34" ht="11.25" customHeight="1"/>
    <row r="23" spans="2:34" ht="18" customHeight="1">
      <c r="B23" s="50" t="s">
        <v>91</v>
      </c>
    </row>
    <row r="24" spans="2:34" ht="11.25" customHeight="1"/>
    <row r="25" spans="2:34" ht="18" customHeight="1">
      <c r="B25" s="50" t="s">
        <v>92</v>
      </c>
      <c r="E25" s="50" t="s">
        <v>93</v>
      </c>
      <c r="K25" s="50" t="s">
        <v>94</v>
      </c>
      <c r="P25" s="50" t="s">
        <v>95</v>
      </c>
      <c r="U25" s="66"/>
      <c r="V25" s="66"/>
      <c r="W25" s="66"/>
      <c r="X25" s="66"/>
      <c r="Y25" s="66"/>
      <c r="Z25" s="194"/>
      <c r="AA25" s="194"/>
      <c r="AB25" s="194"/>
      <c r="AC25" s="194"/>
      <c r="AD25" s="194"/>
      <c r="AE25" s="194"/>
      <c r="AF25" s="194"/>
      <c r="AG25" s="194"/>
      <c r="AH25" s="50" t="s">
        <v>85</v>
      </c>
    </row>
    <row r="26" spans="2:34" ht="11.25" customHeight="1"/>
    <row r="27" spans="2:34" ht="18" customHeight="1">
      <c r="B27" s="50" t="s">
        <v>96</v>
      </c>
    </row>
    <row r="28" spans="2:34" ht="11.25" customHeight="1"/>
    <row r="29" spans="2:34" ht="18" customHeight="1">
      <c r="B29" s="50" t="s">
        <v>97</v>
      </c>
      <c r="E29" s="50" t="s">
        <v>98</v>
      </c>
      <c r="K29" s="50" t="s">
        <v>99</v>
      </c>
      <c r="P29" s="50" t="s">
        <v>84</v>
      </c>
      <c r="U29" s="66"/>
      <c r="V29" s="66"/>
      <c r="W29" s="66"/>
      <c r="X29" s="66"/>
      <c r="Y29" s="66"/>
      <c r="Z29" s="194"/>
      <c r="AA29" s="194"/>
      <c r="AB29" s="194"/>
      <c r="AC29" s="194"/>
      <c r="AD29" s="194"/>
      <c r="AE29" s="194"/>
      <c r="AF29" s="194"/>
      <c r="AG29" s="194"/>
      <c r="AH29" s="50" t="s">
        <v>85</v>
      </c>
    </row>
    <row r="30" spans="2:34" ht="11.25" customHeight="1"/>
    <row r="31" spans="2:34" ht="18" customHeight="1">
      <c r="B31" s="50" t="s">
        <v>100</v>
      </c>
    </row>
    <row r="32" spans="2:34" ht="11.25" customHeight="1"/>
    <row r="33" spans="2:34" ht="18" customHeight="1">
      <c r="B33" s="50" t="s">
        <v>101</v>
      </c>
      <c r="E33" s="50" t="s">
        <v>102</v>
      </c>
      <c r="K33" s="50" t="s">
        <v>103</v>
      </c>
      <c r="P33" s="50" t="s">
        <v>104</v>
      </c>
      <c r="U33" s="66"/>
      <c r="V33" s="66"/>
      <c r="W33" s="66"/>
      <c r="X33" s="66"/>
      <c r="Y33" s="66"/>
      <c r="Z33" s="194"/>
      <c r="AA33" s="194"/>
      <c r="AB33" s="194"/>
      <c r="AC33" s="194"/>
      <c r="AD33" s="194"/>
      <c r="AE33" s="194"/>
      <c r="AF33" s="194"/>
      <c r="AG33" s="194"/>
      <c r="AH33" s="50" t="s">
        <v>85</v>
      </c>
    </row>
    <row r="34" spans="2:34" ht="11.25" customHeight="1"/>
    <row r="35" spans="2:34" ht="18" customHeight="1">
      <c r="B35" s="50" t="s">
        <v>105</v>
      </c>
    </row>
    <row r="36" spans="2:34" ht="36.75" customHeight="1"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spans="2:34" ht="22.5" customHeight="1"/>
    <row r="38" spans="2:34" ht="18" customHeight="1">
      <c r="B38" s="50" t="s">
        <v>106</v>
      </c>
    </row>
    <row r="39" spans="2:34" ht="18" customHeight="1">
      <c r="C39" s="178" t="s">
        <v>107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</row>
    <row r="40" spans="2:34" ht="67.5" customHeight="1"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</row>
    <row r="41" spans="2:34" ht="10" customHeight="1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2:34" ht="15" customHeight="1">
      <c r="C42" s="67" t="s">
        <v>73</v>
      </c>
      <c r="D42" s="67"/>
    </row>
    <row r="43" spans="2:34" ht="15" customHeight="1">
      <c r="C43" s="67"/>
      <c r="D43" s="67" t="s">
        <v>108</v>
      </c>
    </row>
    <row r="44" spans="2:34" ht="15" customHeight="1">
      <c r="C44" s="67"/>
      <c r="D44" s="67" t="s">
        <v>109</v>
      </c>
    </row>
    <row r="45" spans="2:34" ht="15" customHeight="1">
      <c r="C45" s="67"/>
      <c r="D45" s="67" t="s">
        <v>110</v>
      </c>
    </row>
    <row r="46" spans="2:34" ht="18" customHeight="1">
      <c r="D46" s="50" t="s">
        <v>111</v>
      </c>
    </row>
    <row r="47" spans="2:34" ht="18" customHeight="1"/>
    <row r="48" spans="2:3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3">
    <mergeCell ref="Z17:AG17"/>
    <mergeCell ref="E3:AF3"/>
    <mergeCell ref="B5:E5"/>
    <mergeCell ref="F5:Q5"/>
    <mergeCell ref="S5:V5"/>
    <mergeCell ref="W5:AI5"/>
    <mergeCell ref="C40:AH40"/>
    <mergeCell ref="Z21:AG21"/>
    <mergeCell ref="Z25:AG25"/>
    <mergeCell ref="Z29:AG29"/>
    <mergeCell ref="Z33:AG33"/>
    <mergeCell ref="F36:AH36"/>
    <mergeCell ref="C39:AH3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作成書類について</vt:lpstr>
      <vt:lpstr>別添1-1-1</vt:lpstr>
      <vt:lpstr>予算見込書</vt:lpstr>
      <vt:lpstr>別添2-1-1 </vt:lpstr>
      <vt:lpstr>別添2-2</vt:lpstr>
      <vt:lpstr>別添3-1</vt:lpstr>
      <vt:lpstr>別添3-2</vt:lpstr>
      <vt:lpstr>作成書類について!Print_Area</vt:lpstr>
      <vt:lpstr>'別添1-1-1'!Print_Area</vt:lpstr>
      <vt:lpstr>'別添2-1-1 '!Print_Area</vt:lpstr>
      <vt:lpstr>'別添2-2'!Print_Area</vt:lpstr>
      <vt:lpstr>'別添3-1'!Print_Area</vt:lpstr>
      <vt:lpstr>'別添3-2'!Print_Area</vt:lpstr>
      <vt:lpstr>予算見込書!Print_Area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2023-04-11T05:04:11Z</cp:lastPrinted>
  <dcterms:created xsi:type="dcterms:W3CDTF">2019-08-16T09:56:30Z</dcterms:created>
  <dcterms:modified xsi:type="dcterms:W3CDTF">2024-06-17T04:10:37Z</dcterms:modified>
</cp:coreProperties>
</file>